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5521" windowWidth="4455" windowHeight="9120" activeTab="0"/>
  </bookViews>
  <sheets>
    <sheet name="Sheet1" sheetId="1" r:id="rId1"/>
    <sheet name="Sheet2" sheetId="2" r:id="rId2"/>
  </sheets>
  <definedNames>
    <definedName name="ASD">'Sheet1'!#REF!</definedName>
    <definedName name="LYN">'Sheet1'!#REF!</definedName>
    <definedName name="NvsASD">"V2002-06-30"</definedName>
    <definedName name="NvsAutoDrillOk">"VN"</definedName>
    <definedName name="NvsElapsedTime">0.000563078705454245</definedName>
    <definedName name="NvsEndTime">37491.763905787</definedName>
    <definedName name="NvsInstanceHook" localSheetId="0">"Module1.NvsInstanceHook"</definedName>
    <definedName name="NvsInstSpec">"%"</definedName>
    <definedName name="NvsLayoutType">"M3"</definedName>
    <definedName name="NvsNplSpec">"%,X,RZF..,CZF.."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DEPARTMENT_ROLLUP" localSheetId="0">"YNNYN"</definedName>
    <definedName name="NvsTree.ROLLUP_GRANT_PROJT" localSheetId="0">"YNNYN"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"PROGRAM_ALL_VW"</definedName>
    <definedName name="NvsValTbl.STATISTICS_CODE">"STAT_TBL"</definedName>
    <definedName name="Operating_Revenues">'Sheet1'!$14:$17</definedName>
    <definedName name="PAD">'Sheet1'!#REF!</definedName>
    <definedName name="_xlnm.Print_Area" localSheetId="0">'Sheet1'!$A$1:$L$100</definedName>
    <definedName name="_xlnm.Print_Titles" localSheetId="0">'Sheet1'!$C:$F</definedName>
    <definedName name="RID">'Sheet1'!#REF!</definedName>
    <definedName name="round_as_displayed">MID(CELL("format",'Sheet1'!A1),2,1)</definedName>
    <definedName name="row_to_adjust">'Sheet1'!#REF!</definedName>
    <definedName name="row_to_plug">'Sheet1'!#REF!</definedName>
    <definedName name="RunTimeDate">NOW()</definedName>
    <definedName name="Total_operating_revenues_._._._._._._._._._._._._._._._._._._._._._._._._._._._._._._._._._._._._._._._._._._._._._._._._._._._._._._._._._._._._._._._._._._._._.">'Sheet1'!$16:2</definedName>
  </definedNames>
  <calcPr fullCalcOnLoad="1"/>
</workbook>
</file>

<file path=xl/sharedStrings.xml><?xml version="1.0" encoding="utf-8"?>
<sst xmlns="http://schemas.openxmlformats.org/spreadsheetml/2006/main" count="148" uniqueCount="74">
  <si>
    <t/>
  </si>
  <si>
    <t xml:space="preserve"> </t>
  </si>
  <si>
    <t>%,C</t>
  </si>
  <si>
    <t>Total</t>
  </si>
  <si>
    <t>Other Revenues:</t>
  </si>
  <si>
    <t>Operating Revenues:</t>
  </si>
  <si>
    <t>Operating Expenditures:</t>
  </si>
  <si>
    <t>Assets:</t>
  </si>
  <si>
    <t>Deposits held for others</t>
  </si>
  <si>
    <t xml:space="preserve">    Total operating revenues</t>
  </si>
  <si>
    <t xml:space="preserve">    Total operating expenditures</t>
  </si>
  <si>
    <t xml:space="preserve">    Total other revenues</t>
  </si>
  <si>
    <t xml:space="preserve"> Excess of revenues over expenditures</t>
  </si>
  <si>
    <t>Cash and cash equivalents</t>
  </si>
  <si>
    <t>Accounts receivable</t>
  </si>
  <si>
    <t xml:space="preserve">    Total assets</t>
  </si>
  <si>
    <t>Accounts payable</t>
  </si>
  <si>
    <t xml:space="preserve">    Total liabilities</t>
  </si>
  <si>
    <t>Investments</t>
  </si>
  <si>
    <t>Accrued interest</t>
  </si>
  <si>
    <t>Notes receivable</t>
  </si>
  <si>
    <t>Due from state treasury</t>
  </si>
  <si>
    <t>Due from other campus</t>
  </si>
  <si>
    <t>Deferred and prepaid expense</t>
  </si>
  <si>
    <t>Inventories</t>
  </si>
  <si>
    <t>Accrued payroll and other liabilities</t>
  </si>
  <si>
    <t>Deferred revenue</t>
  </si>
  <si>
    <t>Principal and interest</t>
  </si>
  <si>
    <t>Privateer Place</t>
  </si>
  <si>
    <t>Scholarships</t>
  </si>
  <si>
    <t>Supplies and expense</t>
  </si>
  <si>
    <t xml:space="preserve"> Operating revenues over/(under) expenditures</t>
  </si>
  <si>
    <t>Managerial services</t>
  </si>
  <si>
    <t>Sales and services</t>
  </si>
  <si>
    <t>Parking Facilities</t>
  </si>
  <si>
    <t>Vending Machines</t>
  </si>
  <si>
    <t>Liabilities:</t>
  </si>
  <si>
    <t>Campus    Copy</t>
  </si>
  <si>
    <t>Projects</t>
  </si>
  <si>
    <t>Transfers to unrestricted fund</t>
  </si>
  <si>
    <t>Salaries</t>
  </si>
  <si>
    <t>Wages</t>
  </si>
  <si>
    <t>Related benefits</t>
  </si>
  <si>
    <t>Cost of goods sold</t>
  </si>
  <si>
    <t>Personnel Services</t>
  </si>
  <si>
    <t>Utilities</t>
  </si>
  <si>
    <t>Capital Outlays</t>
  </si>
  <si>
    <t>Commissions</t>
  </si>
  <si>
    <t>Investment income</t>
  </si>
  <si>
    <t>Rooftop leases</t>
  </si>
  <si>
    <t>Rental &amp; Leases</t>
  </si>
  <si>
    <t>Royalties &amp; Patents</t>
  </si>
  <si>
    <t>Transfers from Other Funds</t>
  </si>
  <si>
    <t>Fund Balances:</t>
  </si>
  <si>
    <t>STATEMENT OF NET ASSETS</t>
  </si>
  <si>
    <t xml:space="preserve">        Net Assets</t>
  </si>
  <si>
    <t>ANALYSIS OF CHANGES IN FUND BALANCE</t>
  </si>
  <si>
    <t>Operating fund balance-</t>
  </si>
  <si>
    <t xml:space="preserve">  Balance at July 1</t>
  </si>
  <si>
    <t xml:space="preserve">  Revenues over/(under) expenditures</t>
  </si>
  <si>
    <t xml:space="preserve">  Transfers to unexpended plant</t>
  </si>
  <si>
    <t xml:space="preserve">    Current fund balance</t>
  </si>
  <si>
    <t xml:space="preserve">      Total fund balances</t>
  </si>
  <si>
    <t>UNIVERSITY OF NEW ORLEANS</t>
  </si>
  <si>
    <t>ANALYSIS C-2B5                              ANALYSIS OF REVENUES AND EXPENDITURES                             ANALYSIS C-2B5</t>
  </si>
  <si>
    <t xml:space="preserve">  Transfers to renewals and replacements</t>
  </si>
  <si>
    <t>Equipment renewals and replacements-</t>
  </si>
  <si>
    <t xml:space="preserve">  Equipment purchases</t>
  </si>
  <si>
    <t xml:space="preserve">  Transfers from other funds</t>
  </si>
  <si>
    <t xml:space="preserve">  Depreciation charges transferred</t>
  </si>
  <si>
    <t>Depreciation</t>
  </si>
  <si>
    <t>FOR THE  YEAR ENDED JUNE 30, 2007</t>
  </si>
  <si>
    <t>JUNE 30,2007</t>
  </si>
  <si>
    <t>FOR THE YEAR ENDED JUNE 30, 2007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</si>
</sst>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#,##0.00_);#,##0.00;\-"/>
    <numFmt numFmtId="171" formatCode="mmmm\ d\,\ yyyy"/>
    <numFmt numFmtId="172" formatCode="#,##0.00_);#,##0.00_);\-"/>
    <numFmt numFmtId="173" formatCode="#,##0_);[Red]\(#,##0\);\-"/>
    <numFmt numFmtId="174" formatCode="#,##0_);[Red]\(#,##0\);\-_)"/>
    <numFmt numFmtId="175" formatCode="[Red]\(#,##0\);#,##0_);\-_)"/>
    <numFmt numFmtId="176" formatCode="@&quot; . . . . . . . . . . . . . . . . . . . . . . . . . . . . . . . . . . . . . . . . . . . . . . . . . . . . . . . . . . . .&quot;"/>
    <numFmt numFmtId="177" formatCode="&quot;$&quot;#,##0.00_);[Red]&quot;$&quot;\(#,##0.00\);\-"/>
    <numFmt numFmtId="178" formatCode="@&quot; . . . . . . . . . . . . . . . . . . . . . . . . . . . . . . . . . . . . . . . . .&quot;"/>
    <numFmt numFmtId="179" formatCode="@&quot; . . . . . . . . . . . . . . . . . . . . . . . . . . . . . . . . . . . . . . . . . . . . . . . . &quot;"/>
    <numFmt numFmtId="180" formatCode="0.0000"/>
    <numFmt numFmtId="181" formatCode="#,##0_);[Red]\(#,##0\);\-\-_)"/>
    <numFmt numFmtId="182" formatCode="m/d/yy\ h:mm\ AM/PM"/>
    <numFmt numFmtId="183" formatCode="#,##0.0_);[Red]\(#,##0.0\);\-\-_)"/>
    <numFmt numFmtId="184" formatCode="#,##0.00_);[Red]\(#,##0.00\);\-\-_)"/>
    <numFmt numFmtId="185" formatCode="_(* #,##0.0_);_(* \(#,##0.0\);_(* &quot;-&quot;??_);_(@_)"/>
    <numFmt numFmtId="186" formatCode="_(* #,##0_);_(* \(#,##0\);_(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</numFmts>
  <fonts count="9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1"/>
      <name val="Helvetica-Narrow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</fonts>
  <fills count="4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1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0" fontId="4" fillId="2" borderId="0" applyNumberFormat="0" applyFont="0" applyBorder="0" applyAlignment="0" applyProtection="0"/>
  </cellStyleXfs>
  <cellXfs count="61">
    <xf numFmtId="0" fontId="0" fillId="0" borderId="0" xfId="0" applyAlignment="1">
      <alignment/>
    </xf>
    <xf numFmtId="168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74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 horizontal="right"/>
    </xf>
    <xf numFmtId="184" fontId="5" fillId="0" borderId="0" xfId="0" applyNumberFormat="1" applyFont="1" applyFill="1" applyAlignment="1">
      <alignment/>
    </xf>
    <xf numFmtId="184" fontId="5" fillId="0" borderId="0" xfId="0" applyNumberFormat="1" applyFont="1" applyFill="1" applyAlignment="1">
      <alignment horizontal="right"/>
    </xf>
    <xf numFmtId="186" fontId="6" fillId="0" borderId="0" xfId="15" applyNumberFormat="1" applyFont="1" applyFill="1" applyAlignment="1">
      <alignment vertical="center"/>
    </xf>
    <xf numFmtId="186" fontId="6" fillId="0" borderId="0" xfId="15" applyNumberFormat="1" applyFont="1" applyFill="1" applyBorder="1" applyAlignment="1">
      <alignment vertical="center"/>
    </xf>
    <xf numFmtId="186" fontId="6" fillId="0" borderId="0" xfId="15" applyNumberFormat="1" applyFont="1" applyFill="1" applyAlignment="1">
      <alignment horizontal="right" vertical="center"/>
    </xf>
    <xf numFmtId="186" fontId="6" fillId="0" borderId="0" xfId="15" applyNumberFormat="1" applyFont="1" applyFill="1" applyAlignment="1">
      <alignment horizontal="left" vertical="center"/>
    </xf>
    <xf numFmtId="186" fontId="6" fillId="0" borderId="0" xfId="15" applyNumberFormat="1" applyFont="1" applyFill="1" applyAlignment="1">
      <alignment horizontal="center" vertical="center"/>
    </xf>
    <xf numFmtId="186" fontId="6" fillId="0" borderId="0" xfId="15" applyNumberFormat="1" applyFont="1" applyFill="1" applyBorder="1" applyAlignment="1">
      <alignment horizontal="center" vertical="center"/>
    </xf>
    <xf numFmtId="186" fontId="6" fillId="0" borderId="0" xfId="15" applyNumberFormat="1" applyFont="1" applyFill="1" applyBorder="1" applyAlignment="1">
      <alignment horizontal="right" vertical="center" wrapText="1"/>
    </xf>
    <xf numFmtId="186" fontId="6" fillId="0" borderId="0" xfId="15" applyNumberFormat="1" applyFont="1" applyFill="1" applyBorder="1" applyAlignment="1">
      <alignment vertical="center" wrapText="1"/>
    </xf>
    <xf numFmtId="186" fontId="6" fillId="0" borderId="0" xfId="15" applyNumberFormat="1" applyFont="1" applyFill="1" applyBorder="1" applyAlignment="1">
      <alignment horizontal="left" vertical="center"/>
    </xf>
    <xf numFmtId="186" fontId="6" fillId="0" borderId="0" xfId="15" applyNumberFormat="1" applyFont="1" applyFill="1" applyBorder="1" applyAlignment="1">
      <alignment horizontal="right" vertical="center"/>
    </xf>
    <xf numFmtId="186" fontId="6" fillId="0" borderId="1" xfId="15" applyNumberFormat="1" applyFont="1" applyFill="1" applyBorder="1" applyAlignment="1">
      <alignment vertical="center"/>
    </xf>
    <xf numFmtId="186" fontId="6" fillId="0" borderId="0" xfId="15" applyNumberFormat="1" applyFont="1" applyFill="1" applyAlignment="1" quotePrefix="1">
      <alignment horizontal="left" vertical="center"/>
    </xf>
    <xf numFmtId="186" fontId="6" fillId="0" borderId="0" xfId="15" applyNumberFormat="1" applyFont="1" applyFill="1" applyBorder="1" applyAlignment="1">
      <alignment wrapText="1"/>
    </xf>
    <xf numFmtId="186" fontId="6" fillId="0" borderId="0" xfId="15" applyNumberFormat="1" applyFont="1" applyFill="1" applyBorder="1" applyAlignment="1">
      <alignment horizontal="center" wrapText="1"/>
    </xf>
    <xf numFmtId="186" fontId="7" fillId="3" borderId="0" xfId="15" applyNumberFormat="1" applyFont="1" applyFill="1" applyBorder="1" applyAlignment="1">
      <alignment vertical="center"/>
    </xf>
    <xf numFmtId="186" fontId="7" fillId="3" borderId="2" xfId="15" applyNumberFormat="1" applyFont="1" applyFill="1" applyBorder="1" applyAlignment="1">
      <alignment vertical="center"/>
    </xf>
    <xf numFmtId="186" fontId="7" fillId="3" borderId="3" xfId="15" applyNumberFormat="1" applyFont="1" applyFill="1" applyBorder="1" applyAlignment="1">
      <alignment horizontal="left" vertical="center"/>
    </xf>
    <xf numFmtId="186" fontId="7" fillId="3" borderId="3" xfId="15" applyNumberFormat="1" applyFont="1" applyFill="1" applyBorder="1" applyAlignment="1">
      <alignment vertical="center"/>
    </xf>
    <xf numFmtId="186" fontId="7" fillId="3" borderId="4" xfId="15" applyNumberFormat="1" applyFont="1" applyFill="1" applyBorder="1" applyAlignment="1">
      <alignment horizontal="right" vertical="center"/>
    </xf>
    <xf numFmtId="186" fontId="7" fillId="3" borderId="5" xfId="15" applyNumberFormat="1" applyFont="1" applyFill="1" applyBorder="1" applyAlignment="1">
      <alignment vertical="center"/>
    </xf>
    <xf numFmtId="186" fontId="7" fillId="3" borderId="6" xfId="15" applyNumberFormat="1" applyFont="1" applyFill="1" applyBorder="1" applyAlignment="1">
      <alignment vertical="center"/>
    </xf>
    <xf numFmtId="186" fontId="7" fillId="3" borderId="7" xfId="15" applyNumberFormat="1" applyFont="1" applyFill="1" applyBorder="1" applyAlignment="1">
      <alignment horizontal="center" vertical="center"/>
    </xf>
    <xf numFmtId="186" fontId="7" fillId="3" borderId="8" xfId="15" applyNumberFormat="1" applyFont="1" applyFill="1" applyBorder="1" applyAlignment="1">
      <alignment vertical="center"/>
    </xf>
    <xf numFmtId="186" fontId="7" fillId="3" borderId="8" xfId="15" applyNumberFormat="1" applyFont="1" applyFill="1" applyBorder="1" applyAlignment="1">
      <alignment horizontal="center" vertical="center"/>
    </xf>
    <xf numFmtId="186" fontId="7" fillId="3" borderId="9" xfId="15" applyNumberFormat="1" applyFont="1" applyFill="1" applyBorder="1" applyAlignment="1">
      <alignment horizontal="right" vertical="center"/>
    </xf>
    <xf numFmtId="188" fontId="6" fillId="0" borderId="0" xfId="17" applyNumberFormat="1" applyFont="1" applyFill="1" applyAlignment="1">
      <alignment vertical="center"/>
    </xf>
    <xf numFmtId="186" fontId="7" fillId="3" borderId="4" xfId="15" applyNumberFormat="1" applyFont="1" applyFill="1" applyBorder="1" applyAlignment="1">
      <alignment vertical="center"/>
    </xf>
    <xf numFmtId="186" fontId="7" fillId="3" borderId="9" xfId="15" applyNumberFormat="1" applyFont="1" applyFill="1" applyBorder="1" applyAlignment="1">
      <alignment horizontal="center" vertical="center"/>
    </xf>
    <xf numFmtId="186" fontId="6" fillId="3" borderId="0" xfId="15" applyNumberFormat="1" applyFont="1" applyFill="1" applyBorder="1" applyAlignment="1">
      <alignment horizontal="right" vertical="center" wrapText="1"/>
    </xf>
    <xf numFmtId="186" fontId="6" fillId="3" borderId="0" xfId="15" applyNumberFormat="1" applyFont="1" applyFill="1" applyBorder="1" applyAlignment="1">
      <alignment vertical="center"/>
    </xf>
    <xf numFmtId="186" fontId="6" fillId="3" borderId="0" xfId="15" applyNumberFormat="1" applyFont="1" applyFill="1" applyBorder="1" applyAlignment="1">
      <alignment vertical="center" wrapText="1"/>
    </xf>
    <xf numFmtId="186" fontId="6" fillId="3" borderId="10" xfId="15" applyNumberFormat="1" applyFont="1" applyFill="1" applyBorder="1" applyAlignment="1">
      <alignment horizontal="center" wrapText="1"/>
    </xf>
    <xf numFmtId="186" fontId="6" fillId="3" borderId="0" xfId="15" applyNumberFormat="1" applyFont="1" applyFill="1" applyBorder="1" applyAlignment="1">
      <alignment wrapText="1"/>
    </xf>
    <xf numFmtId="186" fontId="6" fillId="3" borderId="0" xfId="15" applyNumberFormat="1" applyFont="1" applyFill="1" applyBorder="1" applyAlignment="1">
      <alignment horizontal="center" wrapText="1"/>
    </xf>
    <xf numFmtId="186" fontId="6" fillId="3" borderId="0" xfId="15" applyNumberFormat="1" applyFont="1" applyFill="1" applyAlignment="1">
      <alignment horizontal="left" vertical="center"/>
    </xf>
    <xf numFmtId="186" fontId="6" fillId="3" borderId="0" xfId="15" applyNumberFormat="1" applyFont="1" applyFill="1" applyAlignment="1">
      <alignment vertical="center"/>
    </xf>
    <xf numFmtId="186" fontId="6" fillId="3" borderId="0" xfId="15" applyNumberFormat="1" applyFont="1" applyFill="1" applyBorder="1" applyAlignment="1">
      <alignment horizontal="left" vertical="center"/>
    </xf>
    <xf numFmtId="186" fontId="6" fillId="3" borderId="0" xfId="15" applyNumberFormat="1" applyFont="1" applyFill="1" applyAlignment="1">
      <alignment horizontal="right" vertical="center"/>
    </xf>
    <xf numFmtId="186" fontId="6" fillId="3" borderId="1" xfId="15" applyNumberFormat="1" applyFont="1" applyFill="1" applyBorder="1" applyAlignment="1">
      <alignment vertical="center"/>
    </xf>
    <xf numFmtId="186" fontId="6" fillId="3" borderId="0" xfId="15" applyNumberFormat="1" applyFont="1" applyFill="1" applyBorder="1" applyAlignment="1">
      <alignment horizontal="right" vertical="center"/>
    </xf>
    <xf numFmtId="188" fontId="6" fillId="3" borderId="11" xfId="17" applyNumberFormat="1" applyFont="1" applyFill="1" applyBorder="1" applyAlignment="1">
      <alignment vertical="center"/>
    </xf>
    <xf numFmtId="188" fontId="6" fillId="3" borderId="0" xfId="17" applyNumberFormat="1" applyFont="1" applyFill="1" applyAlignment="1">
      <alignment vertical="center"/>
    </xf>
    <xf numFmtId="188" fontId="6" fillId="0" borderId="1" xfId="17" applyNumberFormat="1" applyFont="1" applyFill="1" applyBorder="1" applyAlignment="1">
      <alignment vertical="center"/>
    </xf>
    <xf numFmtId="186" fontId="7" fillId="3" borderId="5" xfId="15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86" fontId="7" fillId="3" borderId="0" xfId="15" applyNumberFormat="1" applyFont="1" applyFill="1" applyBorder="1" applyAlignment="1">
      <alignment horizontal="center" vertical="center"/>
    </xf>
    <xf numFmtId="186" fontId="7" fillId="3" borderId="6" xfId="15" applyNumberFormat="1" applyFont="1" applyFill="1" applyBorder="1" applyAlignment="1">
      <alignment horizontal="center" vertical="center"/>
    </xf>
    <xf numFmtId="186" fontId="6" fillId="0" borderId="10" xfId="15" applyNumberFormat="1" applyFont="1" applyFill="1" applyBorder="1" applyAlignment="1">
      <alignment vertical="center"/>
    </xf>
    <xf numFmtId="188" fontId="6" fillId="0" borderId="11" xfId="17" applyNumberFormat="1" applyFont="1" applyFill="1" applyBorder="1" applyAlignment="1">
      <alignment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liability_account" xfId="21"/>
    <cellStyle name="Percent" xfId="22"/>
    <cellStyle name="PSChar" xfId="23"/>
    <cellStyle name="PSDate" xfId="24"/>
    <cellStyle name="PSSpacer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02"/>
  <sheetViews>
    <sheetView showGridLines="0" tabSelected="1" workbookViewId="0" topLeftCell="B3">
      <selection activeCell="O74" sqref="O74"/>
    </sheetView>
  </sheetViews>
  <sheetFormatPr defaultColWidth="15.7109375" defaultRowHeight="12.75"/>
  <cols>
    <col min="1" max="1" width="3.421875" style="11" hidden="1" customWidth="1"/>
    <col min="2" max="2" width="1.7109375" style="11" customWidth="1"/>
    <col min="3" max="3" width="40.7109375" style="11" customWidth="1"/>
    <col min="4" max="4" width="5.7109375" style="11" customWidth="1"/>
    <col min="5" max="5" width="1.7109375" style="11" customWidth="1"/>
    <col min="6" max="6" width="11.7109375" style="11" customWidth="1"/>
    <col min="7" max="7" width="1.7109375" style="12" customWidth="1"/>
    <col min="8" max="8" width="11.7109375" style="11" customWidth="1"/>
    <col min="9" max="9" width="1.7109375" style="12" customWidth="1"/>
    <col min="10" max="10" width="11.7109375" style="11" customWidth="1"/>
    <col min="11" max="11" width="1.7109375" style="12" customWidth="1"/>
    <col min="12" max="12" width="11.7109375" style="13" customWidth="1"/>
    <col min="13" max="16384" width="15.7109375" style="11" customWidth="1"/>
  </cols>
  <sheetData>
    <row r="1" ht="12" hidden="1">
      <c r="L1" s="13" t="s">
        <v>2</v>
      </c>
    </row>
    <row r="2" ht="12" hidden="1">
      <c r="C2" s="14"/>
    </row>
    <row r="3" ht="12.75" thickBot="1">
      <c r="C3" s="14"/>
    </row>
    <row r="4" spans="2:12" ht="4.5" customHeight="1">
      <c r="B4" s="26"/>
      <c r="C4" s="27"/>
      <c r="D4" s="28"/>
      <c r="E4" s="28"/>
      <c r="F4" s="28"/>
      <c r="G4" s="28"/>
      <c r="H4" s="28"/>
      <c r="I4" s="28"/>
      <c r="J4" s="28"/>
      <c r="K4" s="28"/>
      <c r="L4" s="29"/>
    </row>
    <row r="5" spans="2:12" ht="12.75">
      <c r="B5" s="54" t="s">
        <v>63</v>
      </c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2:12" ht="12.75">
      <c r="B6" s="54" t="str">
        <f>UPPER("Miscellaneous Auxiliary Enterprises")</f>
        <v>MISCELLANEOUS AUXILIARY ENTERPRISES</v>
      </c>
      <c r="C6" s="55"/>
      <c r="D6" s="55"/>
      <c r="E6" s="55"/>
      <c r="F6" s="55"/>
      <c r="G6" s="55"/>
      <c r="H6" s="55"/>
      <c r="I6" s="55"/>
      <c r="J6" s="55"/>
      <c r="K6" s="55"/>
      <c r="L6" s="56"/>
    </row>
    <row r="7" spans="2:12" ht="6" customHeight="1">
      <c r="B7" s="30"/>
      <c r="C7" s="25"/>
      <c r="D7" s="25"/>
      <c r="E7" s="25"/>
      <c r="F7" s="25"/>
      <c r="G7" s="25"/>
      <c r="H7" s="25"/>
      <c r="I7" s="25"/>
      <c r="J7" s="25"/>
      <c r="K7" s="25"/>
      <c r="L7" s="31"/>
    </row>
    <row r="8" spans="2:12" ht="12.75">
      <c r="B8" s="54" t="s">
        <v>64</v>
      </c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2:12" ht="12.75">
      <c r="B9" s="54" t="s">
        <v>71</v>
      </c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2:12" s="15" customFormat="1" ht="4.5" customHeight="1" thickBot="1">
      <c r="B10" s="32"/>
      <c r="C10" s="33"/>
      <c r="D10" s="33"/>
      <c r="E10" s="33"/>
      <c r="F10" s="33"/>
      <c r="G10" s="34"/>
      <c r="H10" s="34"/>
      <c r="I10" s="33"/>
      <c r="J10" s="34"/>
      <c r="K10" s="34"/>
      <c r="L10" s="35"/>
    </row>
    <row r="11" spans="3:12" s="15" customFormat="1" ht="12">
      <c r="C11" s="11"/>
      <c r="D11" s="11"/>
      <c r="E11" s="11"/>
      <c r="G11" s="16"/>
      <c r="I11" s="12"/>
      <c r="K11" s="16"/>
      <c r="L11" s="13"/>
    </row>
    <row r="12" spans="2:12" s="17" customFormat="1" ht="25.5" customHeight="1">
      <c r="B12" s="39"/>
      <c r="C12" s="40"/>
      <c r="D12" s="40"/>
      <c r="E12" s="41"/>
      <c r="F12" s="42" t="s">
        <v>37</v>
      </c>
      <c r="G12" s="43"/>
      <c r="H12" s="42" t="s">
        <v>34</v>
      </c>
      <c r="I12" s="43"/>
      <c r="J12" s="42" t="s">
        <v>35</v>
      </c>
      <c r="K12" s="44"/>
      <c r="L12" s="42" t="s">
        <v>3</v>
      </c>
    </row>
    <row r="13" spans="3:12" s="17" customFormat="1" ht="12" customHeight="1">
      <c r="C13" s="12"/>
      <c r="D13" s="12"/>
      <c r="E13" s="18"/>
      <c r="F13" s="24"/>
      <c r="G13" s="23"/>
      <c r="H13" s="24"/>
      <c r="I13" s="23"/>
      <c r="J13" s="24"/>
      <c r="K13" s="24"/>
      <c r="L13" s="24"/>
    </row>
    <row r="14" spans="1:12" s="12" customFormat="1" ht="12" customHeight="1">
      <c r="A14" s="11"/>
      <c r="B14" s="45" t="s">
        <v>5</v>
      </c>
      <c r="C14" s="40"/>
      <c r="D14" s="40"/>
      <c r="E14" s="45"/>
      <c r="F14" s="46"/>
      <c r="G14" s="40"/>
      <c r="H14" s="46"/>
      <c r="I14" s="47"/>
      <c r="J14" s="46"/>
      <c r="K14" s="40"/>
      <c r="L14" s="48"/>
    </row>
    <row r="15" spans="3:12" s="12" customFormat="1" ht="12">
      <c r="C15" s="14" t="s">
        <v>33</v>
      </c>
      <c r="D15" s="14"/>
      <c r="E15" s="14" t="s">
        <v>1</v>
      </c>
      <c r="F15" s="36"/>
      <c r="H15" s="36">
        <v>570142</v>
      </c>
      <c r="I15" s="19"/>
      <c r="J15" s="36">
        <v>43068</v>
      </c>
      <c r="L15" s="36">
        <f>F15+H15+J15</f>
        <v>613210</v>
      </c>
    </row>
    <row r="16" spans="2:12" s="12" customFormat="1" ht="12" customHeight="1">
      <c r="B16" s="40"/>
      <c r="C16" s="45" t="s">
        <v>9</v>
      </c>
      <c r="D16" s="45"/>
      <c r="E16" s="45" t="s">
        <v>1</v>
      </c>
      <c r="F16" s="49">
        <f>SUM(F15:F15)</f>
        <v>0</v>
      </c>
      <c r="G16" s="40"/>
      <c r="H16" s="49">
        <f>SUM(H15:H15)</f>
        <v>570142</v>
      </c>
      <c r="I16" s="47"/>
      <c r="J16" s="49">
        <f>SUM(J15:J15)</f>
        <v>43068</v>
      </c>
      <c r="K16" s="40"/>
      <c r="L16" s="49">
        <f>SUM(F16:J16)</f>
        <v>613210</v>
      </c>
    </row>
    <row r="17" spans="3:12" s="12" customFormat="1" ht="12">
      <c r="C17" s="14"/>
      <c r="D17" s="14"/>
      <c r="E17" s="14" t="s">
        <v>1</v>
      </c>
      <c r="I17" s="19"/>
      <c r="L17" s="20"/>
    </row>
    <row r="18" spans="2:12" s="12" customFormat="1" ht="12" customHeight="1">
      <c r="B18" s="45" t="s">
        <v>6</v>
      </c>
      <c r="C18" s="40"/>
      <c r="D18" s="40"/>
      <c r="E18" s="45" t="s">
        <v>1</v>
      </c>
      <c r="F18" s="40"/>
      <c r="G18" s="40"/>
      <c r="H18" s="40"/>
      <c r="I18" s="47"/>
      <c r="J18" s="40"/>
      <c r="K18" s="40"/>
      <c r="L18" s="50"/>
    </row>
    <row r="19" spans="3:12" s="12" customFormat="1" ht="12">
      <c r="C19" s="14" t="s">
        <v>40</v>
      </c>
      <c r="D19" s="14"/>
      <c r="E19" s="14" t="s">
        <v>1</v>
      </c>
      <c r="F19" s="11">
        <v>0</v>
      </c>
      <c r="H19" s="11">
        <v>110479</v>
      </c>
      <c r="I19" s="19"/>
      <c r="J19" s="11">
        <v>0</v>
      </c>
      <c r="L19" s="11">
        <f aca="true" t="shared" si="0" ref="L19:L31">F19+H19+J19</f>
        <v>110479</v>
      </c>
    </row>
    <row r="20" spans="2:12" s="12" customFormat="1" ht="12">
      <c r="B20" s="40"/>
      <c r="C20" s="45" t="s">
        <v>41</v>
      </c>
      <c r="D20" s="45"/>
      <c r="E20" s="45" t="s">
        <v>1</v>
      </c>
      <c r="F20" s="46">
        <v>0</v>
      </c>
      <c r="G20" s="40"/>
      <c r="H20" s="46">
        <v>7307</v>
      </c>
      <c r="I20" s="47"/>
      <c r="J20" s="46">
        <v>0</v>
      </c>
      <c r="K20" s="40"/>
      <c r="L20" s="46">
        <f t="shared" si="0"/>
        <v>7307</v>
      </c>
    </row>
    <row r="21" spans="3:12" s="12" customFormat="1" ht="12">
      <c r="C21" s="14" t="s">
        <v>42</v>
      </c>
      <c r="D21" s="14"/>
      <c r="E21" s="14" t="s">
        <v>1</v>
      </c>
      <c r="F21" s="11">
        <v>0</v>
      </c>
      <c r="H21" s="11">
        <v>23133</v>
      </c>
      <c r="I21" s="19"/>
      <c r="J21" s="11">
        <v>0</v>
      </c>
      <c r="L21" s="11">
        <f t="shared" si="0"/>
        <v>23133</v>
      </c>
    </row>
    <row r="22" spans="1:12" s="12" customFormat="1" ht="12">
      <c r="A22" s="13"/>
      <c r="B22" s="40"/>
      <c r="C22" s="45" t="s">
        <v>32</v>
      </c>
      <c r="D22" s="45"/>
      <c r="E22" s="45" t="s">
        <v>1</v>
      </c>
      <c r="F22" s="46">
        <v>13630</v>
      </c>
      <c r="G22" s="40"/>
      <c r="H22" s="46">
        <v>0</v>
      </c>
      <c r="I22" s="47"/>
      <c r="J22" s="46">
        <v>24534</v>
      </c>
      <c r="K22" s="40"/>
      <c r="L22" s="46">
        <f t="shared" si="0"/>
        <v>38164</v>
      </c>
    </row>
    <row r="23" spans="3:12" s="12" customFormat="1" ht="12">
      <c r="C23" s="14" t="s">
        <v>30</v>
      </c>
      <c r="D23" s="14"/>
      <c r="E23" s="14" t="s">
        <v>1</v>
      </c>
      <c r="F23" s="11"/>
      <c r="H23" s="11">
        <v>58782</v>
      </c>
      <c r="I23" s="19"/>
      <c r="J23" s="11">
        <v>0</v>
      </c>
      <c r="L23" s="11">
        <f t="shared" si="0"/>
        <v>58782</v>
      </c>
    </row>
    <row r="24" spans="3:12" s="12" customFormat="1" ht="12" hidden="1">
      <c r="C24" s="14" t="s">
        <v>29</v>
      </c>
      <c r="D24" s="14"/>
      <c r="E24" s="14" t="s">
        <v>1</v>
      </c>
      <c r="F24" s="11"/>
      <c r="H24" s="11"/>
      <c r="I24" s="19"/>
      <c r="J24" s="11">
        <v>0</v>
      </c>
      <c r="L24" s="11">
        <f t="shared" si="0"/>
        <v>0</v>
      </c>
    </row>
    <row r="25" spans="1:12" s="12" customFormat="1" ht="12">
      <c r="A25" s="13"/>
      <c r="B25" s="40"/>
      <c r="C25" s="45" t="s">
        <v>27</v>
      </c>
      <c r="D25" s="45"/>
      <c r="E25" s="45" t="s">
        <v>1</v>
      </c>
      <c r="F25" s="46">
        <v>1544</v>
      </c>
      <c r="G25" s="40"/>
      <c r="H25" s="46">
        <v>299997</v>
      </c>
      <c r="I25" s="47"/>
      <c r="J25" s="46">
        <v>2843</v>
      </c>
      <c r="K25" s="40"/>
      <c r="L25" s="46">
        <f t="shared" si="0"/>
        <v>304384</v>
      </c>
    </row>
    <row r="26" spans="3:12" s="12" customFormat="1" ht="12" hidden="1">
      <c r="C26" s="14" t="s">
        <v>43</v>
      </c>
      <c r="D26" s="14"/>
      <c r="E26" s="14" t="s">
        <v>1</v>
      </c>
      <c r="F26" s="11">
        <v>0</v>
      </c>
      <c r="H26" s="11"/>
      <c r="I26" s="19"/>
      <c r="J26" s="11">
        <v>0</v>
      </c>
      <c r="L26" s="11">
        <f t="shared" si="0"/>
        <v>0</v>
      </c>
    </row>
    <row r="27" spans="3:12" s="12" customFormat="1" ht="12" hidden="1">
      <c r="C27" s="14" t="s">
        <v>44</v>
      </c>
      <c r="D27" s="14"/>
      <c r="E27" s="14" t="s">
        <v>1</v>
      </c>
      <c r="F27" s="11">
        <v>0</v>
      </c>
      <c r="H27" s="11"/>
      <c r="I27" s="19"/>
      <c r="J27" s="11">
        <v>0</v>
      </c>
      <c r="L27" s="11">
        <f t="shared" si="0"/>
        <v>0</v>
      </c>
    </row>
    <row r="28" spans="3:12" s="12" customFormat="1" ht="12">
      <c r="C28" s="14" t="s">
        <v>45</v>
      </c>
      <c r="D28" s="14"/>
      <c r="E28" s="14" t="s">
        <v>1</v>
      </c>
      <c r="F28" s="11">
        <v>0</v>
      </c>
      <c r="H28" s="11">
        <v>136</v>
      </c>
      <c r="I28" s="19"/>
      <c r="J28" s="11">
        <v>0</v>
      </c>
      <c r="L28" s="11">
        <f t="shared" si="0"/>
        <v>136</v>
      </c>
    </row>
    <row r="29" spans="2:12" s="12" customFormat="1" ht="12">
      <c r="B29" s="40"/>
      <c r="C29" s="45" t="s">
        <v>70</v>
      </c>
      <c r="D29" s="45"/>
      <c r="E29" s="45" t="s">
        <v>1</v>
      </c>
      <c r="F29" s="46">
        <v>0</v>
      </c>
      <c r="G29" s="40"/>
      <c r="H29" s="46">
        <v>7320</v>
      </c>
      <c r="I29" s="47"/>
      <c r="J29" s="46">
        <v>0</v>
      </c>
      <c r="K29" s="40"/>
      <c r="L29" s="46">
        <f t="shared" si="0"/>
        <v>7320</v>
      </c>
    </row>
    <row r="30" spans="3:12" s="12" customFormat="1" ht="12" hidden="1">
      <c r="C30" s="14" t="s">
        <v>46</v>
      </c>
      <c r="D30" s="14"/>
      <c r="E30" s="14" t="s">
        <v>1</v>
      </c>
      <c r="F30" s="11">
        <v>0</v>
      </c>
      <c r="H30" s="11">
        <v>0</v>
      </c>
      <c r="I30" s="19"/>
      <c r="J30" s="11">
        <v>0</v>
      </c>
      <c r="L30" s="11">
        <f t="shared" si="0"/>
        <v>0</v>
      </c>
    </row>
    <row r="31" spans="3:12" s="12" customFormat="1" ht="12" hidden="1">
      <c r="C31" s="14" t="s">
        <v>38</v>
      </c>
      <c r="D31" s="14"/>
      <c r="E31" s="14" t="s">
        <v>1</v>
      </c>
      <c r="F31" s="11">
        <v>0</v>
      </c>
      <c r="H31" s="11">
        <v>0</v>
      </c>
      <c r="I31" s="19"/>
      <c r="J31" s="11">
        <v>0</v>
      </c>
      <c r="L31" s="11">
        <f t="shared" si="0"/>
        <v>0</v>
      </c>
    </row>
    <row r="32" spans="3:12" s="12" customFormat="1" ht="12">
      <c r="C32" s="14" t="s">
        <v>10</v>
      </c>
      <c r="D32" s="14"/>
      <c r="E32" s="14" t="s">
        <v>1</v>
      </c>
      <c r="F32" s="21">
        <f>SUM(F19:F31)</f>
        <v>15174</v>
      </c>
      <c r="H32" s="21">
        <f>SUM(H19:H31)</f>
        <v>507154</v>
      </c>
      <c r="I32" s="19"/>
      <c r="J32" s="21">
        <f>SUM(J19:J31)</f>
        <v>27377</v>
      </c>
      <c r="L32" s="21">
        <f>SUM(F32:J32)</f>
        <v>549705</v>
      </c>
    </row>
    <row r="33" spans="2:12" s="12" customFormat="1" ht="12" customHeight="1">
      <c r="B33" s="40"/>
      <c r="C33" s="45"/>
      <c r="D33" s="45"/>
      <c r="E33" s="45" t="s">
        <v>1</v>
      </c>
      <c r="F33" s="40"/>
      <c r="G33" s="40"/>
      <c r="H33" s="40"/>
      <c r="I33" s="47"/>
      <c r="J33" s="40"/>
      <c r="K33" s="40"/>
      <c r="L33" s="50"/>
    </row>
    <row r="34" spans="3:12" s="12" customFormat="1" ht="12">
      <c r="C34" s="19" t="s">
        <v>31</v>
      </c>
      <c r="D34" s="19"/>
      <c r="E34" s="14" t="s">
        <v>1</v>
      </c>
      <c r="F34" s="59">
        <f>F16-F32</f>
        <v>-15174</v>
      </c>
      <c r="H34" s="59">
        <f>H16-H32</f>
        <v>62988</v>
      </c>
      <c r="I34" s="19"/>
      <c r="J34" s="59">
        <f>J16-J32</f>
        <v>15691</v>
      </c>
      <c r="L34" s="59">
        <f>L16-L32</f>
        <v>63505</v>
      </c>
    </row>
    <row r="35" spans="2:12" s="12" customFormat="1" ht="12">
      <c r="B35" s="40"/>
      <c r="C35" s="47"/>
      <c r="D35" s="47"/>
      <c r="E35" s="45" t="s">
        <v>1</v>
      </c>
      <c r="F35" s="40"/>
      <c r="G35" s="40"/>
      <c r="H35" s="40"/>
      <c r="I35" s="47"/>
      <c r="J35" s="40"/>
      <c r="K35" s="40"/>
      <c r="L35" s="50"/>
    </row>
    <row r="36" spans="2:12" s="12" customFormat="1" ht="12">
      <c r="B36" s="14" t="s">
        <v>4</v>
      </c>
      <c r="E36" s="14" t="s">
        <v>1</v>
      </c>
      <c r="I36" s="19"/>
      <c r="L36" s="20"/>
    </row>
    <row r="37" spans="3:12" s="12" customFormat="1" ht="12" hidden="1">
      <c r="C37" s="14" t="s">
        <v>47</v>
      </c>
      <c r="D37" s="14"/>
      <c r="E37" s="14" t="s">
        <v>1</v>
      </c>
      <c r="F37" s="11">
        <v>0</v>
      </c>
      <c r="H37" s="11">
        <v>0</v>
      </c>
      <c r="I37" s="19"/>
      <c r="J37" s="11">
        <v>0</v>
      </c>
      <c r="L37" s="11">
        <f aca="true" t="shared" si="1" ref="L37:L43">F37+H37+J37</f>
        <v>0</v>
      </c>
    </row>
    <row r="38" spans="2:12" s="12" customFormat="1" ht="12">
      <c r="B38" s="40"/>
      <c r="C38" s="45" t="s">
        <v>48</v>
      </c>
      <c r="D38" s="45"/>
      <c r="E38" s="45" t="s">
        <v>1</v>
      </c>
      <c r="F38" s="46">
        <v>3791</v>
      </c>
      <c r="G38" s="40"/>
      <c r="H38" s="46">
        <v>24614</v>
      </c>
      <c r="I38" s="47"/>
      <c r="J38" s="46">
        <v>6978</v>
      </c>
      <c r="K38" s="40"/>
      <c r="L38" s="46">
        <f t="shared" si="1"/>
        <v>35383</v>
      </c>
    </row>
    <row r="39" spans="3:12" s="12" customFormat="1" ht="12" hidden="1">
      <c r="C39" s="14" t="s">
        <v>28</v>
      </c>
      <c r="D39" s="14"/>
      <c r="E39" s="14" t="s">
        <v>1</v>
      </c>
      <c r="F39" s="11">
        <v>0</v>
      </c>
      <c r="H39" s="11">
        <v>0</v>
      </c>
      <c r="I39" s="19"/>
      <c r="J39" s="11">
        <v>0</v>
      </c>
      <c r="L39" s="11">
        <f t="shared" si="1"/>
        <v>0</v>
      </c>
    </row>
    <row r="40" spans="3:12" s="12" customFormat="1" ht="12" hidden="1">
      <c r="C40" s="14" t="s">
        <v>49</v>
      </c>
      <c r="D40" s="14"/>
      <c r="E40" s="14" t="s">
        <v>1</v>
      </c>
      <c r="F40" s="11">
        <v>0</v>
      </c>
      <c r="H40" s="11">
        <v>0</v>
      </c>
      <c r="I40" s="19"/>
      <c r="J40" s="11">
        <v>0</v>
      </c>
      <c r="L40" s="11">
        <f t="shared" si="1"/>
        <v>0</v>
      </c>
    </row>
    <row r="41" spans="3:12" s="12" customFormat="1" ht="12" hidden="1">
      <c r="C41" s="14" t="s">
        <v>50</v>
      </c>
      <c r="D41" s="14"/>
      <c r="E41" s="14" t="s">
        <v>1</v>
      </c>
      <c r="F41" s="11">
        <v>0</v>
      </c>
      <c r="H41" s="11">
        <v>0</v>
      </c>
      <c r="I41" s="19"/>
      <c r="J41" s="11">
        <v>0</v>
      </c>
      <c r="L41" s="11">
        <f t="shared" si="1"/>
        <v>0</v>
      </c>
    </row>
    <row r="42" spans="3:12" s="12" customFormat="1" ht="12" hidden="1">
      <c r="C42" s="14" t="s">
        <v>51</v>
      </c>
      <c r="D42" s="14"/>
      <c r="E42" s="14" t="s">
        <v>1</v>
      </c>
      <c r="F42" s="11">
        <v>0</v>
      </c>
      <c r="H42" s="11">
        <v>0</v>
      </c>
      <c r="I42" s="19"/>
      <c r="J42" s="11">
        <v>0</v>
      </c>
      <c r="L42" s="11">
        <f t="shared" si="1"/>
        <v>0</v>
      </c>
    </row>
    <row r="43" spans="3:12" s="12" customFormat="1" ht="12" hidden="1">
      <c r="C43" s="14" t="s">
        <v>52</v>
      </c>
      <c r="D43" s="14"/>
      <c r="E43" s="14" t="s">
        <v>1</v>
      </c>
      <c r="F43" s="11">
        <v>0</v>
      </c>
      <c r="H43" s="11">
        <v>0</v>
      </c>
      <c r="I43" s="19"/>
      <c r="J43" s="11">
        <v>0</v>
      </c>
      <c r="L43" s="11">
        <f t="shared" si="1"/>
        <v>0</v>
      </c>
    </row>
    <row r="44" spans="3:12" s="12" customFormat="1" ht="12">
      <c r="C44" s="14" t="s">
        <v>11</v>
      </c>
      <c r="D44" s="14"/>
      <c r="E44" s="14" t="s">
        <v>1</v>
      </c>
      <c r="F44" s="21">
        <f>SUM(F37:F43)</f>
        <v>3791</v>
      </c>
      <c r="H44" s="21">
        <f>SUM(H37:H43)</f>
        <v>24614</v>
      </c>
      <c r="I44" s="19"/>
      <c r="J44" s="21">
        <f>SUM(J37:J43)</f>
        <v>6978</v>
      </c>
      <c r="L44" s="21">
        <f>SUM(F44:J44)</f>
        <v>35383</v>
      </c>
    </row>
    <row r="45" spans="2:12" s="12" customFormat="1" ht="12">
      <c r="B45" s="40"/>
      <c r="C45" s="45"/>
      <c r="D45" s="45"/>
      <c r="E45" s="45" t="s">
        <v>1</v>
      </c>
      <c r="F45" s="40"/>
      <c r="G45" s="40"/>
      <c r="H45" s="40"/>
      <c r="I45" s="47"/>
      <c r="J45" s="40"/>
      <c r="K45" s="40"/>
      <c r="L45" s="50"/>
    </row>
    <row r="46" spans="3:12" s="12" customFormat="1" ht="12.75" thickBot="1">
      <c r="C46" s="19" t="s">
        <v>12</v>
      </c>
      <c r="D46" s="19"/>
      <c r="E46" s="14" t="s">
        <v>1</v>
      </c>
      <c r="F46" s="60">
        <f>(F16+F44)-F32</f>
        <v>-11383</v>
      </c>
      <c r="H46" s="60">
        <f>(H16+H44)-H32</f>
        <v>87602</v>
      </c>
      <c r="I46" s="19"/>
      <c r="J46" s="60">
        <f>(J16+J44)-J32</f>
        <v>22669</v>
      </c>
      <c r="L46" s="60">
        <f>(L16+L44)-L32</f>
        <v>98888</v>
      </c>
    </row>
    <row r="47" spans="3:12" ht="12.75" thickTop="1">
      <c r="C47" s="14"/>
      <c r="D47" s="14"/>
      <c r="E47" s="14" t="s">
        <v>1</v>
      </c>
      <c r="F47" s="12"/>
      <c r="H47" s="12"/>
      <c r="I47" s="19"/>
      <c r="J47" s="12"/>
      <c r="L47" s="12"/>
    </row>
    <row r="48" spans="3:12" ht="12.75" thickBot="1">
      <c r="C48" s="14"/>
      <c r="D48" s="14"/>
      <c r="E48" s="14" t="s">
        <v>1</v>
      </c>
      <c r="F48" s="12"/>
      <c r="H48" s="12"/>
      <c r="I48" s="19"/>
      <c r="J48" s="12"/>
      <c r="L48" s="12"/>
    </row>
    <row r="49" spans="2:12" ht="4.5" customHeight="1">
      <c r="B49" s="26"/>
      <c r="C49" s="27"/>
      <c r="D49" s="27"/>
      <c r="E49" s="27" t="s">
        <v>1</v>
      </c>
      <c r="F49" s="28"/>
      <c r="G49" s="28"/>
      <c r="H49" s="28"/>
      <c r="I49" s="27"/>
      <c r="J49" s="28"/>
      <c r="K49" s="28"/>
      <c r="L49" s="37"/>
    </row>
    <row r="50" spans="2:12" ht="12">
      <c r="B50" s="54" t="s">
        <v>54</v>
      </c>
      <c r="C50" s="57"/>
      <c r="D50" s="57"/>
      <c r="E50" s="57"/>
      <c r="F50" s="57"/>
      <c r="G50" s="57"/>
      <c r="H50" s="57"/>
      <c r="I50" s="57"/>
      <c r="J50" s="57"/>
      <c r="K50" s="57"/>
      <c r="L50" s="58"/>
    </row>
    <row r="51" spans="2:12" ht="12">
      <c r="B51" s="54" t="s">
        <v>72</v>
      </c>
      <c r="C51" s="57"/>
      <c r="D51" s="57"/>
      <c r="E51" s="57"/>
      <c r="F51" s="57"/>
      <c r="G51" s="57"/>
      <c r="H51" s="57"/>
      <c r="I51" s="57"/>
      <c r="J51" s="57"/>
      <c r="K51" s="57"/>
      <c r="L51" s="58"/>
    </row>
    <row r="52" spans="2:12" ht="4.5" customHeight="1" thickBot="1">
      <c r="B52" s="32"/>
      <c r="C52" s="34"/>
      <c r="D52" s="34"/>
      <c r="E52" s="34"/>
      <c r="F52" s="34"/>
      <c r="G52" s="34"/>
      <c r="H52" s="34"/>
      <c r="I52" s="34"/>
      <c r="J52" s="34"/>
      <c r="K52" s="34"/>
      <c r="L52" s="38"/>
    </row>
    <row r="53" spans="3:12" ht="12">
      <c r="C53" s="14"/>
      <c r="D53" s="14"/>
      <c r="E53" s="14" t="s">
        <v>1</v>
      </c>
      <c r="H53" s="12"/>
      <c r="J53" s="12"/>
      <c r="L53" s="12"/>
    </row>
    <row r="54" spans="2:12" ht="24">
      <c r="B54" s="46"/>
      <c r="C54" s="45"/>
      <c r="D54" s="45"/>
      <c r="E54" s="45"/>
      <c r="F54" s="42" t="s">
        <v>37</v>
      </c>
      <c r="G54" s="43"/>
      <c r="H54" s="42" t="s">
        <v>34</v>
      </c>
      <c r="I54" s="43"/>
      <c r="J54" s="42" t="s">
        <v>35</v>
      </c>
      <c r="K54" s="44"/>
      <c r="L54" s="42" t="s">
        <v>3</v>
      </c>
    </row>
    <row r="55" spans="3:12" ht="12">
      <c r="C55" s="14"/>
      <c r="D55" s="14"/>
      <c r="E55" s="14" t="s">
        <v>1</v>
      </c>
      <c r="H55" s="12"/>
      <c r="J55" s="12"/>
      <c r="L55" s="12"/>
    </row>
    <row r="56" spans="2:12" ht="12">
      <c r="B56" s="45" t="s">
        <v>7</v>
      </c>
      <c r="C56" s="46"/>
      <c r="D56" s="46"/>
      <c r="E56" s="45" t="s">
        <v>1</v>
      </c>
      <c r="F56" s="40"/>
      <c r="G56" s="40"/>
      <c r="H56" s="40"/>
      <c r="I56" s="47"/>
      <c r="J56" s="40"/>
      <c r="K56" s="40"/>
      <c r="L56" s="40"/>
    </row>
    <row r="57" spans="3:12" ht="12">
      <c r="C57" s="11" t="s">
        <v>13</v>
      </c>
      <c r="E57" s="14" t="s">
        <v>1</v>
      </c>
      <c r="F57" s="36">
        <v>126588</v>
      </c>
      <c r="H57" s="36">
        <v>700453</v>
      </c>
      <c r="I57" s="19"/>
      <c r="J57" s="36">
        <v>242473</v>
      </c>
      <c r="L57" s="36">
        <f aca="true" t="shared" si="2" ref="L57:L65">F57+H57+J57</f>
        <v>1069514</v>
      </c>
    </row>
    <row r="58" spans="3:12" ht="12" hidden="1">
      <c r="C58" s="11" t="s">
        <v>18</v>
      </c>
      <c r="E58" s="14" t="s">
        <v>1</v>
      </c>
      <c r="F58" s="11">
        <v>0</v>
      </c>
      <c r="H58" s="11">
        <v>0</v>
      </c>
      <c r="I58" s="19"/>
      <c r="J58" s="11">
        <v>0</v>
      </c>
      <c r="L58" s="11">
        <f t="shared" si="2"/>
        <v>0</v>
      </c>
    </row>
    <row r="59" spans="3:12" ht="12" hidden="1">
      <c r="C59" s="11" t="s">
        <v>19</v>
      </c>
      <c r="E59" s="14" t="s">
        <v>1</v>
      </c>
      <c r="F59" s="11">
        <v>0</v>
      </c>
      <c r="H59" s="11">
        <v>0</v>
      </c>
      <c r="I59" s="19"/>
      <c r="J59" s="11">
        <v>0</v>
      </c>
      <c r="L59" s="11">
        <f t="shared" si="2"/>
        <v>0</v>
      </c>
    </row>
    <row r="60" spans="2:12" ht="12">
      <c r="B60" s="46"/>
      <c r="C60" s="46" t="s">
        <v>14</v>
      </c>
      <c r="D60" s="46"/>
      <c r="E60" s="45" t="s">
        <v>1</v>
      </c>
      <c r="F60" s="46">
        <v>0</v>
      </c>
      <c r="G60" s="40"/>
      <c r="H60" s="46">
        <v>953</v>
      </c>
      <c r="I60" s="47"/>
      <c r="J60" s="46">
        <v>857</v>
      </c>
      <c r="K60" s="40"/>
      <c r="L60" s="46">
        <f t="shared" si="2"/>
        <v>1810</v>
      </c>
    </row>
    <row r="61" spans="3:12" ht="12" hidden="1">
      <c r="C61" s="11" t="s">
        <v>20</v>
      </c>
      <c r="E61" s="14" t="s">
        <v>1</v>
      </c>
      <c r="F61" s="11">
        <v>0</v>
      </c>
      <c r="H61" s="11">
        <v>0</v>
      </c>
      <c r="I61" s="19"/>
      <c r="J61" s="11">
        <v>0</v>
      </c>
      <c r="L61" s="11">
        <f t="shared" si="2"/>
        <v>0</v>
      </c>
    </row>
    <row r="62" spans="3:12" ht="12" hidden="1">
      <c r="C62" s="11" t="s">
        <v>21</v>
      </c>
      <c r="E62" s="14" t="s">
        <v>1</v>
      </c>
      <c r="F62" s="11">
        <v>0</v>
      </c>
      <c r="H62" s="11">
        <v>0</v>
      </c>
      <c r="I62" s="19"/>
      <c r="J62" s="11">
        <v>0</v>
      </c>
      <c r="L62" s="11">
        <f t="shared" si="2"/>
        <v>0</v>
      </c>
    </row>
    <row r="63" spans="3:12" ht="12" hidden="1">
      <c r="C63" s="11" t="s">
        <v>22</v>
      </c>
      <c r="E63" s="14" t="s">
        <v>1</v>
      </c>
      <c r="F63" s="11">
        <v>0</v>
      </c>
      <c r="H63" s="11">
        <v>0</v>
      </c>
      <c r="I63" s="19"/>
      <c r="J63" s="11">
        <v>0</v>
      </c>
      <c r="L63" s="11">
        <f t="shared" si="2"/>
        <v>0</v>
      </c>
    </row>
    <row r="64" spans="3:12" ht="12" hidden="1">
      <c r="C64" s="11" t="s">
        <v>23</v>
      </c>
      <c r="E64" s="14" t="s">
        <v>1</v>
      </c>
      <c r="F64" s="11">
        <v>0</v>
      </c>
      <c r="H64" s="11">
        <v>0</v>
      </c>
      <c r="I64" s="19"/>
      <c r="J64" s="11">
        <v>0</v>
      </c>
      <c r="L64" s="11">
        <f t="shared" si="2"/>
        <v>0</v>
      </c>
    </row>
    <row r="65" spans="3:12" ht="12" hidden="1">
      <c r="C65" s="11" t="s">
        <v>24</v>
      </c>
      <c r="E65" s="14" t="s">
        <v>1</v>
      </c>
      <c r="F65" s="11">
        <v>0</v>
      </c>
      <c r="H65" s="11">
        <v>0</v>
      </c>
      <c r="I65" s="19"/>
      <c r="J65" s="11">
        <v>0</v>
      </c>
      <c r="L65" s="11">
        <f t="shared" si="2"/>
        <v>0</v>
      </c>
    </row>
    <row r="66" spans="3:12" s="12" customFormat="1" ht="12">
      <c r="C66" s="19" t="s">
        <v>15</v>
      </c>
      <c r="D66" s="19"/>
      <c r="E66" s="14" t="s">
        <v>1</v>
      </c>
      <c r="F66" s="21">
        <f>SUM(F57:F65)</f>
        <v>126588</v>
      </c>
      <c r="H66" s="21">
        <f>SUM(H57:H65)</f>
        <v>701406</v>
      </c>
      <c r="I66" s="19"/>
      <c r="J66" s="21">
        <f>SUM(J57:J65)</f>
        <v>243330</v>
      </c>
      <c r="L66" s="21">
        <f>SUM(L57:L65)</f>
        <v>1071324</v>
      </c>
    </row>
    <row r="67" spans="2:12" ht="12">
      <c r="B67" s="46"/>
      <c r="C67" s="46"/>
      <c r="D67" s="46"/>
      <c r="E67" s="45" t="s">
        <v>1</v>
      </c>
      <c r="F67" s="46"/>
      <c r="G67" s="40"/>
      <c r="H67" s="46"/>
      <c r="I67" s="47"/>
      <c r="J67" s="46"/>
      <c r="K67" s="40"/>
      <c r="L67" s="48"/>
    </row>
    <row r="68" spans="2:12" ht="12">
      <c r="B68" s="14" t="s">
        <v>36</v>
      </c>
      <c r="E68" s="14" t="s">
        <v>1</v>
      </c>
      <c r="F68" s="12"/>
      <c r="H68" s="12"/>
      <c r="I68" s="19"/>
      <c r="J68" s="12"/>
      <c r="L68" s="12"/>
    </row>
    <row r="69" spans="2:12" ht="12">
      <c r="B69" s="46"/>
      <c r="C69" s="46" t="s">
        <v>16</v>
      </c>
      <c r="D69" s="46"/>
      <c r="E69" s="45" t="s">
        <v>1</v>
      </c>
      <c r="F69" s="46">
        <v>18090</v>
      </c>
      <c r="G69" s="40"/>
      <c r="H69" s="46">
        <v>19762</v>
      </c>
      <c r="I69" s="47"/>
      <c r="J69" s="46"/>
      <c r="K69" s="40"/>
      <c r="L69" s="46">
        <f>F69+H69+J69</f>
        <v>37852</v>
      </c>
    </row>
    <row r="70" spans="3:12" ht="12">
      <c r="C70" s="11" t="s">
        <v>25</v>
      </c>
      <c r="E70" s="14" t="s">
        <v>1</v>
      </c>
      <c r="F70" s="11">
        <v>0</v>
      </c>
      <c r="H70" s="11">
        <v>4124</v>
      </c>
      <c r="I70" s="19"/>
      <c r="J70" s="11">
        <v>0</v>
      </c>
      <c r="L70" s="11">
        <f>F70+H70+J70</f>
        <v>4124</v>
      </c>
    </row>
    <row r="71" spans="3:12" ht="12" hidden="1">
      <c r="C71" s="11" t="s">
        <v>8</v>
      </c>
      <c r="E71" s="14" t="s">
        <v>1</v>
      </c>
      <c r="F71" s="11">
        <v>0</v>
      </c>
      <c r="G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3:12" ht="12" hidden="1">
      <c r="C72" s="11" t="s">
        <v>26</v>
      </c>
      <c r="E72" s="14" t="s">
        <v>1</v>
      </c>
      <c r="F72" s="11">
        <v>0</v>
      </c>
      <c r="G72" s="11">
        <v>0</v>
      </c>
      <c r="I72" s="11">
        <v>0</v>
      </c>
      <c r="J72" s="11">
        <v>0</v>
      </c>
      <c r="K72" s="11">
        <v>0</v>
      </c>
      <c r="L72" s="11">
        <f>F72+H72+J72</f>
        <v>0</v>
      </c>
    </row>
    <row r="73" spans="3:12" s="12" customFormat="1" ht="12">
      <c r="C73" s="19" t="s">
        <v>17</v>
      </c>
      <c r="D73" s="19"/>
      <c r="E73" s="14" t="s">
        <v>1</v>
      </c>
      <c r="F73" s="21">
        <f>SUM(F69:F72)</f>
        <v>18090</v>
      </c>
      <c r="H73" s="21">
        <f>SUM(H69:H72)</f>
        <v>23886</v>
      </c>
      <c r="I73" s="19"/>
      <c r="J73" s="21">
        <f>SUM(J69:J72)</f>
        <v>0</v>
      </c>
      <c r="L73" s="21">
        <f>SUM(L69:L72)</f>
        <v>41976</v>
      </c>
    </row>
    <row r="74" spans="2:12" s="12" customFormat="1" ht="12">
      <c r="B74" s="40"/>
      <c r="C74" s="47"/>
      <c r="D74" s="47"/>
      <c r="E74" s="45"/>
      <c r="F74" s="40"/>
      <c r="G74" s="40"/>
      <c r="H74" s="40"/>
      <c r="I74" s="47"/>
      <c r="J74" s="40"/>
      <c r="K74" s="40"/>
      <c r="L74" s="40"/>
    </row>
    <row r="75" spans="3:12" s="12" customFormat="1" ht="12">
      <c r="C75" s="19" t="s">
        <v>55</v>
      </c>
      <c r="D75" s="19"/>
      <c r="E75" s="22" t="s">
        <v>0</v>
      </c>
      <c r="F75" s="53">
        <f>+F66-F73</f>
        <v>108498</v>
      </c>
      <c r="H75" s="53">
        <f>+H66-H73</f>
        <v>677520</v>
      </c>
      <c r="I75" s="19"/>
      <c r="J75" s="53">
        <f>+J66-J73</f>
        <v>243330</v>
      </c>
      <c r="L75" s="53">
        <f>+L66-L73</f>
        <v>1029348</v>
      </c>
    </row>
    <row r="76" spans="3:9" s="12" customFormat="1" ht="12">
      <c r="C76" s="19"/>
      <c r="D76" s="19"/>
      <c r="E76" s="22"/>
      <c r="I76" s="19"/>
    </row>
    <row r="77" spans="3:9" s="12" customFormat="1" ht="12.75" thickBot="1">
      <c r="C77" s="19"/>
      <c r="D77" s="19"/>
      <c r="E77" s="22"/>
      <c r="I77" s="19"/>
    </row>
    <row r="78" spans="2:12" s="12" customFormat="1" ht="4.5" customHeight="1">
      <c r="B78" s="26"/>
      <c r="C78" s="27"/>
      <c r="D78" s="27"/>
      <c r="E78" s="27"/>
      <c r="F78" s="28"/>
      <c r="G78" s="28"/>
      <c r="H78" s="28"/>
      <c r="I78" s="27"/>
      <c r="J78" s="28"/>
      <c r="K78" s="28"/>
      <c r="L78" s="37"/>
    </row>
    <row r="79" spans="2:12" ht="12">
      <c r="B79" s="54" t="s">
        <v>56</v>
      </c>
      <c r="C79" s="57"/>
      <c r="D79" s="57"/>
      <c r="E79" s="57"/>
      <c r="F79" s="57"/>
      <c r="G79" s="57"/>
      <c r="H79" s="57"/>
      <c r="I79" s="57"/>
      <c r="J79" s="57"/>
      <c r="K79" s="57"/>
      <c r="L79" s="58"/>
    </row>
    <row r="80" spans="2:12" ht="12">
      <c r="B80" s="54" t="s">
        <v>73</v>
      </c>
      <c r="C80" s="57"/>
      <c r="D80" s="57"/>
      <c r="E80" s="57"/>
      <c r="F80" s="57"/>
      <c r="G80" s="57"/>
      <c r="H80" s="57"/>
      <c r="I80" s="57"/>
      <c r="J80" s="57"/>
      <c r="K80" s="57"/>
      <c r="L80" s="58"/>
    </row>
    <row r="81" spans="2:12" ht="4.5" customHeight="1" thickBot="1">
      <c r="B81" s="32"/>
      <c r="C81" s="34"/>
      <c r="D81" s="34"/>
      <c r="E81" s="34"/>
      <c r="F81" s="34"/>
      <c r="G81" s="34"/>
      <c r="H81" s="34"/>
      <c r="I81" s="34"/>
      <c r="J81" s="34"/>
      <c r="K81" s="34"/>
      <c r="L81" s="38"/>
    </row>
    <row r="82" spans="5:9" ht="12">
      <c r="E82" s="14" t="s">
        <v>1</v>
      </c>
      <c r="I82" s="19"/>
    </row>
    <row r="83" spans="2:12" ht="12">
      <c r="B83" s="45" t="s">
        <v>53</v>
      </c>
      <c r="C83" s="46"/>
      <c r="D83" s="46"/>
      <c r="E83" s="45" t="s">
        <v>1</v>
      </c>
      <c r="F83" s="40"/>
      <c r="G83" s="40"/>
      <c r="H83" s="40"/>
      <c r="I83" s="47"/>
      <c r="J83" s="40"/>
      <c r="K83" s="40"/>
      <c r="L83" s="40"/>
    </row>
    <row r="84" spans="2:12" ht="12">
      <c r="B84" s="14"/>
      <c r="C84" s="11" t="s">
        <v>57</v>
      </c>
      <c r="E84" s="14"/>
      <c r="F84" s="12"/>
      <c r="H84" s="12"/>
      <c r="I84" s="19"/>
      <c r="J84" s="12"/>
      <c r="L84" s="12"/>
    </row>
    <row r="85" spans="2:12" ht="12">
      <c r="B85" s="46"/>
      <c r="C85" s="47" t="s">
        <v>58</v>
      </c>
      <c r="D85" s="47"/>
      <c r="E85" s="45" t="s">
        <v>1</v>
      </c>
      <c r="F85" s="52">
        <v>119881</v>
      </c>
      <c r="G85" s="40"/>
      <c r="H85" s="52">
        <v>778204</v>
      </c>
      <c r="I85" s="47"/>
      <c r="J85" s="52">
        <v>220661</v>
      </c>
      <c r="K85" s="40"/>
      <c r="L85" s="52">
        <f>F85+H85+J85</f>
        <v>1118746</v>
      </c>
    </row>
    <row r="86" spans="3:12" ht="12">
      <c r="C86" s="14" t="s">
        <v>59</v>
      </c>
      <c r="D86" s="14"/>
      <c r="E86" s="14" t="s">
        <v>1</v>
      </c>
      <c r="F86" s="12">
        <v>-11383</v>
      </c>
      <c r="H86" s="12">
        <v>87602</v>
      </c>
      <c r="I86" s="19"/>
      <c r="J86" s="12">
        <v>22669</v>
      </c>
      <c r="L86" s="11">
        <f>F86+H86+J86</f>
        <v>98888</v>
      </c>
    </row>
    <row r="87" spans="2:12" s="12" customFormat="1" ht="12">
      <c r="B87" s="40"/>
      <c r="C87" s="45" t="s">
        <v>60</v>
      </c>
      <c r="D87" s="45"/>
      <c r="E87" s="45" t="s">
        <v>1</v>
      </c>
      <c r="F87" s="46">
        <v>0</v>
      </c>
      <c r="G87" s="40"/>
      <c r="H87" s="46">
        <v>-197639</v>
      </c>
      <c r="I87" s="47"/>
      <c r="J87" s="46">
        <v>0</v>
      </c>
      <c r="K87" s="40"/>
      <c r="L87" s="46">
        <f>F87+H87+J87</f>
        <v>-197639</v>
      </c>
    </row>
    <row r="88" spans="3:12" s="12" customFormat="1" ht="12" hidden="1">
      <c r="C88" s="14" t="s">
        <v>65</v>
      </c>
      <c r="D88" s="14"/>
      <c r="E88" s="14" t="s">
        <v>1</v>
      </c>
      <c r="F88" s="11">
        <v>0</v>
      </c>
      <c r="H88" s="11">
        <v>0</v>
      </c>
      <c r="I88" s="19"/>
      <c r="J88" s="11">
        <v>0</v>
      </c>
      <c r="L88" s="11">
        <f>F88+H88+J88</f>
        <v>0</v>
      </c>
    </row>
    <row r="89" spans="3:12" s="12" customFormat="1" ht="12" hidden="1">
      <c r="C89" s="14" t="s">
        <v>39</v>
      </c>
      <c r="D89" s="14"/>
      <c r="E89" s="14" t="s">
        <v>1</v>
      </c>
      <c r="F89" s="11">
        <v>0</v>
      </c>
      <c r="H89" s="11">
        <v>0</v>
      </c>
      <c r="I89" s="19"/>
      <c r="J89" s="11">
        <v>0</v>
      </c>
      <c r="L89" s="11">
        <f>F89+H89+J89</f>
        <v>0</v>
      </c>
    </row>
    <row r="90" spans="3:12" s="12" customFormat="1" ht="12">
      <c r="C90" s="19" t="s">
        <v>61</v>
      </c>
      <c r="D90" s="19"/>
      <c r="E90" s="14" t="s">
        <v>1</v>
      </c>
      <c r="F90" s="21">
        <f>SUM(F85:F89)</f>
        <v>108498</v>
      </c>
      <c r="H90" s="21">
        <f>SUM(H85:H89)</f>
        <v>668167</v>
      </c>
      <c r="I90" s="19"/>
      <c r="J90" s="21">
        <f>SUM(J85:J89)</f>
        <v>243330</v>
      </c>
      <c r="L90" s="21">
        <f>SUM(L85:L89)</f>
        <v>1019995</v>
      </c>
    </row>
    <row r="91" spans="2:12" s="12" customFormat="1" ht="12">
      <c r="B91" s="40"/>
      <c r="C91" s="47"/>
      <c r="D91" s="47"/>
      <c r="E91" s="45"/>
      <c r="F91" s="40"/>
      <c r="G91" s="40"/>
      <c r="H91" s="40"/>
      <c r="I91" s="47"/>
      <c r="J91" s="40"/>
      <c r="K91" s="40"/>
      <c r="L91" s="40"/>
    </row>
    <row r="92" spans="2:12" ht="12">
      <c r="B92" s="14"/>
      <c r="C92" s="11" t="s">
        <v>66</v>
      </c>
      <c r="E92" s="14"/>
      <c r="F92" s="12"/>
      <c r="H92" s="12"/>
      <c r="I92" s="19"/>
      <c r="J92" s="12"/>
      <c r="L92" s="12"/>
    </row>
    <row r="93" spans="2:12" s="12" customFormat="1" ht="12">
      <c r="B93" s="40"/>
      <c r="C93" s="47" t="s">
        <v>58</v>
      </c>
      <c r="D93" s="47"/>
      <c r="E93" s="45"/>
      <c r="F93" s="40">
        <v>0</v>
      </c>
      <c r="G93" s="40"/>
      <c r="H93" s="40">
        <v>9653</v>
      </c>
      <c r="I93" s="47"/>
      <c r="J93" s="40">
        <v>0</v>
      </c>
      <c r="K93" s="40"/>
      <c r="L93" s="46">
        <f>F93+H93+J93</f>
        <v>9653</v>
      </c>
    </row>
    <row r="94" spans="3:12" s="12" customFormat="1" ht="12">
      <c r="C94" s="19" t="s">
        <v>67</v>
      </c>
      <c r="D94" s="19"/>
      <c r="E94" s="14"/>
      <c r="F94" s="12">
        <v>0</v>
      </c>
      <c r="H94" s="12">
        <v>-7620</v>
      </c>
      <c r="I94" s="19"/>
      <c r="J94" s="12">
        <v>0</v>
      </c>
      <c r="L94" s="11">
        <f>F94+H94+J94</f>
        <v>-7620</v>
      </c>
    </row>
    <row r="95" spans="2:12" s="12" customFormat="1" ht="12" hidden="1">
      <c r="B95" s="40"/>
      <c r="C95" s="47" t="s">
        <v>68</v>
      </c>
      <c r="D95" s="47"/>
      <c r="E95" s="45"/>
      <c r="F95" s="40">
        <v>0</v>
      </c>
      <c r="G95" s="40"/>
      <c r="H95" s="40"/>
      <c r="I95" s="47"/>
      <c r="J95" s="40">
        <v>0</v>
      </c>
      <c r="K95" s="40"/>
      <c r="L95" s="46">
        <f>F95+H95+J95</f>
        <v>0</v>
      </c>
    </row>
    <row r="96" spans="2:12" s="12" customFormat="1" ht="12">
      <c r="B96" s="40"/>
      <c r="C96" s="47" t="s">
        <v>69</v>
      </c>
      <c r="D96" s="47"/>
      <c r="E96" s="45"/>
      <c r="F96" s="40">
        <v>0</v>
      </c>
      <c r="G96" s="40"/>
      <c r="H96" s="40">
        <v>7320</v>
      </c>
      <c r="I96" s="47"/>
      <c r="J96" s="40">
        <v>0</v>
      </c>
      <c r="K96" s="40"/>
      <c r="L96" s="46">
        <f>F96+H96+J96</f>
        <v>7320</v>
      </c>
    </row>
    <row r="97" spans="3:12" s="12" customFormat="1" ht="12">
      <c r="C97" s="19" t="s">
        <v>61</v>
      </c>
      <c r="D97" s="19"/>
      <c r="E97" s="14" t="s">
        <v>1</v>
      </c>
      <c r="F97" s="21">
        <f>SUM(F93:F96)</f>
        <v>0</v>
      </c>
      <c r="H97" s="21">
        <f>SUM(H92:H96)</f>
        <v>9353</v>
      </c>
      <c r="I97" s="19"/>
      <c r="J97" s="21">
        <f>SUM(J92:J96)</f>
        <v>0</v>
      </c>
      <c r="L97" s="21">
        <f>SUM(L92:L96)</f>
        <v>9353</v>
      </c>
    </row>
    <row r="98" spans="3:9" s="12" customFormat="1" ht="12" hidden="1">
      <c r="C98" s="19"/>
      <c r="D98" s="19"/>
      <c r="E98" s="14"/>
      <c r="I98" s="19"/>
    </row>
    <row r="99" spans="2:12" s="12" customFormat="1" ht="12.75" thickBot="1">
      <c r="B99" s="40"/>
      <c r="C99" s="47" t="s">
        <v>62</v>
      </c>
      <c r="D99" s="47"/>
      <c r="E99" s="45" t="s">
        <v>1</v>
      </c>
      <c r="F99" s="51">
        <f>F90+F97</f>
        <v>108498</v>
      </c>
      <c r="G99" s="40"/>
      <c r="H99" s="51">
        <f>H90+H97</f>
        <v>677520</v>
      </c>
      <c r="I99" s="47"/>
      <c r="J99" s="51">
        <f>J90+J97</f>
        <v>243330</v>
      </c>
      <c r="K99" s="40"/>
      <c r="L99" s="51">
        <f>L90+L97</f>
        <v>1029348</v>
      </c>
    </row>
    <row r="100" spans="5:9" ht="12.75" thickTop="1">
      <c r="E100" s="14" t="s">
        <v>1</v>
      </c>
      <c r="I100" s="19"/>
    </row>
    <row r="101" spans="5:12" ht="12">
      <c r="E101" s="11" t="s">
        <v>1</v>
      </c>
      <c r="G101" s="11" t="s">
        <v>1</v>
      </c>
      <c r="I101" s="11"/>
      <c r="K101" s="11" t="s">
        <v>1</v>
      </c>
      <c r="L101" s="11"/>
    </row>
    <row r="102" spans="3:4" ht="12">
      <c r="C102" s="19"/>
      <c r="D102" s="19"/>
    </row>
  </sheetData>
  <mergeCells count="8">
    <mergeCell ref="B79:L79"/>
    <mergeCell ref="B80:L80"/>
    <mergeCell ref="B50:L50"/>
    <mergeCell ref="B51:L51"/>
    <mergeCell ref="B5:L5"/>
    <mergeCell ref="B6:L6"/>
    <mergeCell ref="B8:L8"/>
    <mergeCell ref="B9:L9"/>
  </mergeCells>
  <printOptions horizontalCentered="1"/>
  <pageMargins left="0.5" right="0.5" top="0.5" bottom="0.5" header="0.5" footer="0.5"/>
  <pageSetup fitToHeight="0" horizontalDpi="600" verticalDpi="600" orientation="portrait" scale="95" r:id="rId1"/>
  <headerFooter alignWithMargins="0">
    <oddHeader xml:space="preserve">&amp;C&amp;"Times New Roman,Bold"&amp;16
&amp;R
 &amp;"Times New Roman,Bold" </oddHeader>
  </headerFooter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1"/>
  <sheetViews>
    <sheetView workbookViewId="0" topLeftCell="B2">
      <selection activeCell="D10" sqref="D10"/>
    </sheetView>
  </sheetViews>
  <sheetFormatPr defaultColWidth="15.7109375" defaultRowHeight="12.75"/>
  <cols>
    <col min="1" max="2" width="15.7109375" style="1" customWidth="1"/>
    <col min="3" max="4" width="15.7109375" style="6" customWidth="1"/>
    <col min="5" max="6" width="15.7109375" style="2" customWidth="1"/>
    <col min="7" max="7" width="15.7109375" style="7" customWidth="1"/>
    <col min="8" max="8" width="15.7109375" style="3" customWidth="1"/>
    <col min="9" max="9" width="15.7109375" style="4" customWidth="1"/>
    <col min="10" max="10" width="15.7109375" style="7" customWidth="1"/>
    <col min="11" max="12" width="15.7109375" style="4" customWidth="1"/>
    <col min="13" max="13" width="15.7109375" style="7" customWidth="1"/>
    <col min="14" max="14" width="15.7109375" style="3" customWidth="1"/>
    <col min="15" max="15" width="15.7109375" style="4" customWidth="1"/>
    <col min="16" max="16" width="15.7109375" style="8" customWidth="1"/>
    <col min="17" max="17" width="15.7109375" style="9" customWidth="1"/>
    <col min="18" max="18" width="15.7109375" style="3" customWidth="1"/>
    <col min="19" max="19" width="15.7109375" style="4" customWidth="1"/>
    <col min="20" max="20" width="15.7109375" style="9" customWidth="1"/>
    <col min="21" max="21" width="15.7109375" style="3" customWidth="1"/>
    <col min="22" max="22" width="15.7109375" style="4" customWidth="1"/>
    <col min="23" max="23" width="15.7109375" style="9" customWidth="1"/>
    <col min="24" max="24" width="15.7109375" style="3" customWidth="1"/>
    <col min="25" max="25" width="15.7109375" style="4" customWidth="1"/>
    <col min="26" max="26" width="15.7109375" style="10" customWidth="1"/>
    <col min="27" max="27" width="15.7109375" style="1" customWidth="1"/>
    <col min="28" max="28" width="15.7109375" style="5" customWidth="1"/>
    <col min="29" max="16384" width="15.7109375" style="1" customWidth="1"/>
  </cols>
  <sheetData/>
  <printOptions/>
  <pageMargins left="0.75" right="0.75" top="1" bottom="1" header="0.5" footer="0.5"/>
  <pageSetup fitToHeight="1" fitToWidth="1" horizontalDpi="600" verticalDpi="600" orientation="portrait" paperSize="5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dmuscare</cp:lastModifiedBy>
  <cp:lastPrinted>2002-11-27T19:41:48Z</cp:lastPrinted>
  <dcterms:created xsi:type="dcterms:W3CDTF">1999-07-13T23:41:35Z</dcterms:created>
  <dcterms:modified xsi:type="dcterms:W3CDTF">2007-10-29T19:08:58Z</dcterms:modified>
  <cp:category/>
  <cp:version/>
  <cp:contentType/>
  <cp:contentStatus/>
</cp:coreProperties>
</file>