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AG" sheetId="1" r:id="rId1"/>
  </sheets>
  <definedNames>
    <definedName name="\P">'C2A AG'!#REF!</definedName>
    <definedName name="DASH">'C2A AG'!#REF!</definedName>
    <definedName name="FIRST">'C2A AG'!$A$56:$O$100</definedName>
    <definedName name="H_1">'C2A AG'!$A$3:$O$12</definedName>
    <definedName name="P_1">'C2A AG'!$A$13:$O$148</definedName>
    <definedName name="_xlnm.Print_Area" localSheetId="0">'C2A AG'!$A$1:$O$162</definedName>
    <definedName name="_xlnm.Print_Titles" localSheetId="0">'C2A AG'!$1:$12</definedName>
    <definedName name="Print_Titles_MI" localSheetId="0">'C2A AG'!$3:$12</definedName>
  </definedNames>
  <calcPr fullCalcOnLoad="1"/>
</workbook>
</file>

<file path=xl/sharedStrings.xml><?xml version="1.0" encoding="utf-8"?>
<sst xmlns="http://schemas.openxmlformats.org/spreadsheetml/2006/main" count="282" uniqueCount="128">
  <si>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</si>
  <si>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</si>
  <si>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</si>
  <si>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</si>
  <si>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</si>
  <si>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</si>
  <si>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</si>
  <si>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</si>
  <si>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</si>
  <si>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</si>
  <si>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>LSU AGRICULTURAL CENTER</t>
  </si>
  <si>
    <t xml:space="preserve">    Agricultural economics and agribusiness</t>
  </si>
  <si>
    <t xml:space="preserve">    Agricultural engineering </t>
  </si>
  <si>
    <t xml:space="preserve">    Animal science </t>
  </si>
  <si>
    <t xml:space="preserve">    Central station</t>
  </si>
  <si>
    <t xml:space="preserve">    Entomology</t>
  </si>
  <si>
    <t xml:space="preserve">    Plant pathology</t>
  </si>
  <si>
    <t xml:space="preserve">    Veterinary science</t>
  </si>
  <si>
    <t xml:space="preserve">    Aquaculture  </t>
  </si>
  <si>
    <t xml:space="preserve">    Burden center</t>
  </si>
  <si>
    <t xml:space="preserve">    Calhoun</t>
  </si>
  <si>
    <t xml:space="preserve">    Dean Lee </t>
  </si>
  <si>
    <t xml:space="preserve">    Hammond</t>
  </si>
  <si>
    <t xml:space="preserve">    Northeast</t>
  </si>
  <si>
    <t xml:space="preserve">    Pecan</t>
  </si>
  <si>
    <t xml:space="preserve">    Red River</t>
  </si>
  <si>
    <t xml:space="preserve">    Rice </t>
  </si>
  <si>
    <t xml:space="preserve">    Rosepine </t>
  </si>
  <si>
    <t xml:space="preserve">    St. Gabriel</t>
  </si>
  <si>
    <t xml:space="preserve">    Southeast</t>
  </si>
  <si>
    <t xml:space="preserve">ANALYSIS C-2A                         ANALYSIS OF CURRENT UNRESTRICTED FUND EXPENDITURES                         ANALYSIS C-2A  </t>
  </si>
  <si>
    <t xml:space="preserve">    Agricultural chemistry</t>
  </si>
  <si>
    <t xml:space="preserve">    Central region administration</t>
  </si>
  <si>
    <t xml:space="preserve">    Food science</t>
  </si>
  <si>
    <t xml:space="preserve">    North central region administration</t>
  </si>
  <si>
    <t xml:space="preserve">    Northeast region administration</t>
  </si>
  <si>
    <t xml:space="preserve">    Northwest region administration</t>
  </si>
  <si>
    <t xml:space="preserve">    South central region administration</t>
  </si>
  <si>
    <t xml:space="preserve">    Southeast region administration</t>
  </si>
  <si>
    <t xml:space="preserve">    Southwest region administration</t>
  </si>
  <si>
    <t xml:space="preserve">    4-H and other youth work</t>
  </si>
  <si>
    <t xml:space="preserve">    Aquaculture</t>
  </si>
  <si>
    <t xml:space="preserve">    Callegari center</t>
  </si>
  <si>
    <t xml:space="preserve">    Central region parish offices</t>
  </si>
  <si>
    <t xml:space="preserve">    Coastal zone fisheries</t>
  </si>
  <si>
    <t xml:space="preserve">    Commodity programs</t>
  </si>
  <si>
    <t xml:space="preserve">    Communications</t>
  </si>
  <si>
    <t xml:space="preserve">    Cotton project</t>
  </si>
  <si>
    <t xml:space="preserve">    Director-cooperative extension service</t>
  </si>
  <si>
    <t xml:space="preserve">    Horticulture</t>
  </si>
  <si>
    <t xml:space="preserve">    Information technology</t>
  </si>
  <si>
    <t xml:space="preserve">    International programs</t>
  </si>
  <si>
    <t xml:space="preserve">    Leadership training</t>
  </si>
  <si>
    <t xml:space="preserve">    Livestock show</t>
  </si>
  <si>
    <t xml:space="preserve">    Macon Ridge</t>
  </si>
  <si>
    <t xml:space="preserve">    North central region parish offices</t>
  </si>
  <si>
    <t xml:space="preserve">    Northeast region parish offices</t>
  </si>
  <si>
    <t xml:space="preserve">    Northwest region parish offices</t>
  </si>
  <si>
    <t xml:space="preserve">    South central region parish offices</t>
  </si>
  <si>
    <t xml:space="preserve">    Southeast region parish offices</t>
  </si>
  <si>
    <t xml:space="preserve">    Southwest region parish offices</t>
  </si>
  <si>
    <t xml:space="preserve">    Sponsored programs</t>
  </si>
  <si>
    <t xml:space="preserve">    Facility planning</t>
  </si>
  <si>
    <t xml:space="preserve">    Human ecology</t>
  </si>
  <si>
    <t xml:space="preserve">    Animal science</t>
  </si>
  <si>
    <t xml:space="preserve">    Capital improvements</t>
  </si>
  <si>
    <t xml:space="preserve">    General administrative services-</t>
  </si>
  <si>
    <t xml:space="preserve">     Administrative services</t>
  </si>
  <si>
    <t xml:space="preserve">     Casualty insurance</t>
  </si>
  <si>
    <t xml:space="preserve">     Director-cooperative extension services</t>
  </si>
  <si>
    <t xml:space="preserve">     Legal services</t>
  </si>
  <si>
    <t xml:space="preserve">        administrative expenditures</t>
  </si>
  <si>
    <t xml:space="preserve">        Total institutional support</t>
  </si>
  <si>
    <t xml:space="preserve">        Total research </t>
  </si>
  <si>
    <t xml:space="preserve">        Total public service</t>
  </si>
  <si>
    <t xml:space="preserve">        Total academic support</t>
  </si>
  <si>
    <t xml:space="preserve">   Agricultural research station-</t>
  </si>
  <si>
    <t xml:space="preserve">      Subtotal general administrative services</t>
  </si>
  <si>
    <t xml:space="preserve">    Experimental statistics</t>
  </si>
  <si>
    <t xml:space="preserve">    Reproductive biology center</t>
  </si>
  <si>
    <t xml:space="preserve">    Hill farm</t>
  </si>
  <si>
    <t xml:space="preserve"> Educational and general:</t>
  </si>
  <si>
    <t xml:space="preserve">    Director-agricultural experiment station</t>
  </si>
  <si>
    <t xml:space="preserve">    Forestry, wildlife, and fisheries</t>
  </si>
  <si>
    <t xml:space="preserve">        Total operations and maintenance of plant</t>
  </si>
  <si>
    <t xml:space="preserve">          Total expenditures and transfers</t>
  </si>
  <si>
    <t xml:space="preserve">    Agricultural engineering</t>
  </si>
  <si>
    <t xml:space="preserve">        Total transfers</t>
  </si>
  <si>
    <t xml:space="preserve">     Information technology</t>
  </si>
  <si>
    <t xml:space="preserve">      Total agricultural research station</t>
  </si>
  <si>
    <t xml:space="preserve">      Total general administrative services</t>
  </si>
  <si>
    <t xml:space="preserve">      Allocation from System for general</t>
  </si>
  <si>
    <t xml:space="preserve"> Research--</t>
  </si>
  <si>
    <t xml:space="preserve">   Leadership training</t>
  </si>
  <si>
    <t xml:space="preserve"> Public service--</t>
  </si>
  <si>
    <t xml:space="preserve"> Academic support--</t>
  </si>
  <si>
    <t xml:space="preserve"> Institutional support--</t>
  </si>
  <si>
    <t xml:space="preserve"> Operations and maintenance of plant--</t>
  </si>
  <si>
    <t xml:space="preserve"> Nonmandatory transfers for-</t>
  </si>
  <si>
    <t xml:space="preserve">    Central region</t>
  </si>
  <si>
    <t xml:space="preserve">    North central region</t>
  </si>
  <si>
    <t xml:space="preserve">    Northeast region </t>
  </si>
  <si>
    <t xml:space="preserve">    Northwest region </t>
  </si>
  <si>
    <t xml:space="preserve">    South central region </t>
  </si>
  <si>
    <t xml:space="preserve">    Southeast region </t>
  </si>
  <si>
    <t xml:space="preserve">    Southwest region </t>
  </si>
  <si>
    <t xml:space="preserve">     Hurricane Katrina relief</t>
  </si>
  <si>
    <t xml:space="preserve">    Allocation from LSU </t>
  </si>
  <si>
    <t xml:space="preserve">      Allocation from LSU </t>
  </si>
  <si>
    <t xml:space="preserve">    Organization development and evaluation</t>
  </si>
  <si>
    <t xml:space="preserve">    Sweet Potato </t>
  </si>
  <si>
    <t xml:space="preserve">    Audubon Sugar Institute</t>
  </si>
  <si>
    <t xml:space="preserve">    Executive management-Chancellor</t>
  </si>
  <si>
    <t xml:space="preserve">    Vice Chancellor for extension services</t>
  </si>
  <si>
    <t xml:space="preserve">    Vice Chancellor for research</t>
  </si>
  <si>
    <t xml:space="preserve">     Official allowances-Chancellor</t>
  </si>
  <si>
    <t xml:space="preserve">     Official functions-Chancellor</t>
  </si>
  <si>
    <t xml:space="preserve">    Southwest</t>
  </si>
  <si>
    <t xml:space="preserve">    Bob R. Jones Idlewild</t>
  </si>
  <si>
    <t xml:space="preserve">    Coastal area</t>
  </si>
  <si>
    <t xml:space="preserve">    Plant, environmental, and soil sciences</t>
  </si>
  <si>
    <t xml:space="preserve">          Total educational and general expenditures</t>
  </si>
  <si>
    <t>FOR THE YEAR ENDED JUNE 30, 2008</t>
  </si>
  <si>
    <t xml:space="preserve">    Pecan research</t>
  </si>
  <si>
    <t xml:space="preserve">    Library allocation from LSU and A&amp;M</t>
  </si>
  <si>
    <t xml:space="preserve">    Burden</t>
  </si>
  <si>
    <t xml:space="preserve">    Sweet Potato</t>
  </si>
  <si>
    <t xml:space="preserve">    Vocational agriculture education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</si>
</sst>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2">
    <font>
      <sz val="8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3" fillId="0" borderId="0" xfId="0" applyFont="1" applyAlignment="1" applyProtection="1">
      <alignment vertical="center"/>
      <protection/>
    </xf>
    <xf numFmtId="37" fontId="3" fillId="0" borderId="0" xfId="0" applyFont="1" applyAlignment="1" applyProtection="1">
      <alignment horizontal="center" vertical="center"/>
      <protection/>
    </xf>
    <xf numFmtId="37" fontId="3" fillId="0" borderId="10" xfId="0" applyFont="1" applyBorder="1" applyAlignment="1" applyProtection="1">
      <alignment horizontal="center" vertical="center"/>
      <protection/>
    </xf>
    <xf numFmtId="37" fontId="3" fillId="33" borderId="0" xfId="0" applyFont="1" applyFill="1" applyAlignment="1" applyProtection="1">
      <alignment vertical="center"/>
      <protection/>
    </xf>
    <xf numFmtId="37" fontId="3" fillId="33" borderId="0" xfId="0" applyFont="1" applyFill="1" applyAlignment="1">
      <alignment vertical="center"/>
    </xf>
    <xf numFmtId="37" fontId="2" fillId="33" borderId="0" xfId="0" applyFont="1" applyFill="1" applyAlignment="1" applyProtection="1">
      <alignment vertical="center"/>
      <protection/>
    </xf>
    <xf numFmtId="37" fontId="2" fillId="33" borderId="0" xfId="0" applyFont="1" applyFill="1" applyAlignment="1">
      <alignment vertical="center"/>
    </xf>
    <xf numFmtId="37" fontId="6" fillId="33" borderId="0" xfId="0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37" fontId="3" fillId="0" borderId="0" xfId="0" applyFont="1" applyFill="1" applyAlignment="1" applyProtection="1" quotePrefix="1">
      <alignment vertical="center"/>
      <protection/>
    </xf>
    <xf numFmtId="167" fontId="3" fillId="0" borderId="0" xfId="42" applyNumberFormat="1" applyFont="1" applyFill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37" fontId="6" fillId="33" borderId="11" xfId="0" applyFont="1" applyFill="1" applyBorder="1" applyAlignment="1" applyProtection="1">
      <alignment vertical="center"/>
      <protection/>
    </xf>
    <xf numFmtId="37" fontId="6" fillId="33" borderId="12" xfId="0" applyFont="1" applyFill="1" applyBorder="1" applyAlignment="1" applyProtection="1">
      <alignment vertical="center"/>
      <protection/>
    </xf>
    <xf numFmtId="37" fontId="3" fillId="33" borderId="13" xfId="0" applyFont="1" applyFill="1" applyBorder="1" applyAlignment="1" applyProtection="1">
      <alignment vertical="center"/>
      <protection/>
    </xf>
    <xf numFmtId="37" fontId="3" fillId="33" borderId="14" xfId="0" applyFont="1" applyFill="1" applyBorder="1" applyAlignment="1" applyProtection="1">
      <alignment vertical="center"/>
      <protection/>
    </xf>
    <xf numFmtId="37" fontId="3" fillId="33" borderId="15" xfId="0" applyFont="1" applyFill="1" applyBorder="1" applyAlignment="1" applyProtection="1">
      <alignment vertical="center"/>
      <protection/>
    </xf>
    <xf numFmtId="37" fontId="3" fillId="33" borderId="16" xfId="0" applyFont="1" applyFill="1" applyBorder="1" applyAlignment="1" applyProtection="1">
      <alignment vertical="center"/>
      <protection/>
    </xf>
    <xf numFmtId="37" fontId="3" fillId="33" borderId="17" xfId="0" applyFont="1" applyFill="1" applyBorder="1" applyAlignment="1" applyProtection="1">
      <alignment vertical="center"/>
      <protection/>
    </xf>
    <xf numFmtId="37" fontId="3" fillId="33" borderId="18" xfId="0" applyFont="1" applyFill="1" applyBorder="1" applyAlignment="1" applyProtection="1">
      <alignment vertical="center"/>
      <protection/>
    </xf>
    <xf numFmtId="37" fontId="3" fillId="0" borderId="0" xfId="0" applyFont="1" applyBorder="1" applyAlignment="1" applyProtection="1">
      <alignment vertical="center"/>
      <protection/>
    </xf>
    <xf numFmtId="167" fontId="3" fillId="0" borderId="0" xfId="42" applyNumberFormat="1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 quotePrefix="1">
      <alignment vertical="center"/>
      <protection/>
    </xf>
    <xf numFmtId="167" fontId="3" fillId="0" borderId="0" xfId="42" applyNumberFormat="1" applyFont="1" applyFill="1" applyAlignment="1" applyProtection="1" quotePrefix="1">
      <alignment vertical="center"/>
      <protection/>
    </xf>
    <xf numFmtId="167" fontId="3" fillId="0" borderId="0" xfId="42" applyNumberFormat="1" applyFont="1" applyFill="1" applyAlignment="1">
      <alignment vertical="center"/>
    </xf>
    <xf numFmtId="167" fontId="3" fillId="0" borderId="19" xfId="42" applyNumberFormat="1" applyFont="1" applyFill="1" applyBorder="1" applyAlignment="1" applyProtection="1">
      <alignment vertical="center"/>
      <protection/>
    </xf>
    <xf numFmtId="167" fontId="3" fillId="0" borderId="10" xfId="42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42" fontId="3" fillId="0" borderId="19" xfId="42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167" fontId="3" fillId="0" borderId="20" xfId="42" applyNumberFormat="1" applyFont="1" applyFill="1" applyBorder="1" applyAlignment="1" applyProtection="1">
      <alignment vertical="center"/>
      <protection/>
    </xf>
    <xf numFmtId="165" fontId="3" fillId="0" borderId="0" xfId="44" applyNumberFormat="1" applyFont="1" applyFill="1" applyBorder="1" applyAlignment="1" applyProtection="1">
      <alignment vertical="center"/>
      <protection/>
    </xf>
    <xf numFmtId="5" fontId="3" fillId="0" borderId="0" xfId="0" applyNumberFormat="1" applyFont="1" applyFill="1" applyBorder="1" applyAlignment="1" applyProtection="1">
      <alignment vertical="center"/>
      <protection/>
    </xf>
    <xf numFmtId="5" fontId="3" fillId="0" borderId="0" xfId="0" applyNumberFormat="1" applyFont="1" applyFill="1" applyAlignment="1" applyProtection="1">
      <alignment vertical="center"/>
      <protection/>
    </xf>
    <xf numFmtId="37" fontId="3" fillId="0" borderId="0" xfId="44" applyNumberFormat="1" applyFont="1" applyFill="1" applyBorder="1" applyAlignment="1" applyProtection="1">
      <alignment vertical="center"/>
      <protection/>
    </xf>
    <xf numFmtId="167" fontId="3" fillId="0" borderId="21" xfId="42" applyNumberFormat="1" applyFont="1" applyFill="1" applyBorder="1" applyAlignment="1" applyProtection="1">
      <alignment vertical="center"/>
      <protection/>
    </xf>
    <xf numFmtId="165" fontId="3" fillId="0" borderId="21" xfId="44" applyNumberFormat="1" applyFont="1" applyFill="1" applyBorder="1" applyAlignment="1" applyProtection="1">
      <alignment vertical="center"/>
      <protection/>
    </xf>
    <xf numFmtId="42" fontId="3" fillId="0" borderId="0" xfId="42" applyNumberFormat="1" applyFont="1" applyFill="1" applyAlignment="1" applyProtection="1">
      <alignment vertical="center"/>
      <protection/>
    </xf>
    <xf numFmtId="167" fontId="3" fillId="0" borderId="22" xfId="42" applyNumberFormat="1" applyFont="1" applyFill="1" applyBorder="1" applyAlignment="1" applyProtection="1">
      <alignment vertical="center"/>
      <protection/>
    </xf>
    <xf numFmtId="167" fontId="3" fillId="0" borderId="23" xfId="42" applyNumberFormat="1" applyFont="1" applyFill="1" applyBorder="1" applyAlignment="1" applyProtection="1">
      <alignment vertical="center"/>
      <protection/>
    </xf>
    <xf numFmtId="37" fontId="3" fillId="0" borderId="19" xfId="44" applyNumberFormat="1" applyFont="1" applyFill="1" applyBorder="1" applyAlignment="1" applyProtection="1">
      <alignment vertical="center"/>
      <protection/>
    </xf>
    <xf numFmtId="37" fontId="8" fillId="0" borderId="0" xfId="0" applyFont="1" applyFill="1" applyBorder="1" applyAlignment="1" applyProtection="1">
      <alignment vertical="center"/>
      <protection/>
    </xf>
    <xf numFmtId="37" fontId="8" fillId="0" borderId="0" xfId="0" applyFont="1" applyFill="1" applyBorder="1" applyAlignment="1" applyProtection="1" quotePrefix="1">
      <alignment vertical="center"/>
      <protection/>
    </xf>
    <xf numFmtId="167" fontId="8" fillId="0" borderId="0" xfId="42" applyNumberFormat="1" applyFont="1" applyFill="1" applyBorder="1" applyAlignment="1" applyProtection="1">
      <alignment vertical="center"/>
      <protection/>
    </xf>
    <xf numFmtId="37" fontId="8" fillId="0" borderId="0" xfId="0" applyFont="1" applyFill="1" applyAlignment="1" applyProtection="1">
      <alignment vertical="center"/>
      <protection/>
    </xf>
    <xf numFmtId="37" fontId="8" fillId="0" borderId="0" xfId="0" applyFont="1" applyFill="1" applyAlignment="1">
      <alignment vertical="center"/>
    </xf>
    <xf numFmtId="37" fontId="6" fillId="33" borderId="11" xfId="0" applyFont="1" applyFill="1" applyBorder="1" applyAlignment="1" applyProtection="1">
      <alignment horizontal="center" vertical="center"/>
      <protection/>
    </xf>
    <xf numFmtId="37" fontId="7" fillId="33" borderId="0" xfId="0" applyFont="1" applyFill="1" applyBorder="1" applyAlignment="1">
      <alignment horizontal="center" vertical="center"/>
    </xf>
    <xf numFmtId="37" fontId="7" fillId="33" borderId="12" xfId="0" applyFont="1" applyFill="1" applyBorder="1" applyAlignment="1">
      <alignment horizontal="center" vertical="center"/>
    </xf>
    <xf numFmtId="37" fontId="6" fillId="33" borderId="0" xfId="0" applyFont="1" applyFill="1" applyBorder="1" applyAlignment="1" applyProtection="1">
      <alignment horizontal="center" vertical="center"/>
      <protection/>
    </xf>
    <xf numFmtId="37" fontId="6" fillId="33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J172"/>
  <sheetViews>
    <sheetView showGridLines="0" tabSelected="1" zoomScalePageLayoutView="0" workbookViewId="0" topLeftCell="A1">
      <selection activeCell="A1" sqref="A1"/>
    </sheetView>
  </sheetViews>
  <sheetFormatPr defaultColWidth="7.57421875" defaultRowHeight="12"/>
  <cols>
    <col min="1" max="1" width="43.57421875" style="2" customWidth="1"/>
    <col min="2" max="2" width="1.57421875" style="2" customWidth="1"/>
    <col min="3" max="3" width="12.57421875" style="2" customWidth="1"/>
    <col min="4" max="4" width="1.57421875" style="2" customWidth="1"/>
    <col min="5" max="5" width="12.57421875" style="2" customWidth="1"/>
    <col min="6" max="6" width="1.57421875" style="2" customWidth="1"/>
    <col min="7" max="7" width="12.57421875" style="2" customWidth="1"/>
    <col min="8" max="8" width="1.57421875" style="2" customWidth="1"/>
    <col min="9" max="9" width="12.57421875" style="2" customWidth="1"/>
    <col min="10" max="10" width="1.57421875" style="2" customWidth="1"/>
    <col min="11" max="11" width="12.57421875" style="2" customWidth="1"/>
    <col min="12" max="12" width="1.57421875" style="2" customWidth="1"/>
    <col min="13" max="13" width="12.57421875" style="2" customWidth="1"/>
    <col min="14" max="14" width="1.57421875" style="2" customWidth="1"/>
    <col min="15" max="15" width="12.57421875" style="2" customWidth="1"/>
    <col min="16" max="27" width="7.57421875" style="2" customWidth="1"/>
    <col min="28" max="16384" width="7.57421875" style="1" customWidth="1"/>
  </cols>
  <sheetData>
    <row r="1" ht="12.75" thickBot="1"/>
    <row r="2" spans="1:27" s="6" customFormat="1" ht="10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8" customFormat="1" ht="12">
      <c r="A3" s="50" t="s">
        <v>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8" customFormat="1" ht="8.25" customHeight="1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5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8" customFormat="1" ht="12">
      <c r="A5" s="50" t="s">
        <v>30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8" customFormat="1" ht="12">
      <c r="A6" s="50" t="s">
        <v>122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6" customFormat="1" ht="10.5" customHeight="1" thickBo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10" spans="9:13" ht="12">
      <c r="I10" s="3" t="s">
        <v>0</v>
      </c>
      <c r="M10" s="3" t="s">
        <v>1</v>
      </c>
    </row>
    <row r="11" spans="3:15" ht="12">
      <c r="C11" s="4" t="s">
        <v>2</v>
      </c>
      <c r="D11" s="22"/>
      <c r="E11" s="4" t="s">
        <v>3</v>
      </c>
      <c r="F11" s="22"/>
      <c r="G11" s="4" t="s">
        <v>4</v>
      </c>
      <c r="H11" s="22"/>
      <c r="I11" s="4" t="s">
        <v>5</v>
      </c>
      <c r="J11" s="22"/>
      <c r="K11" s="4" t="s">
        <v>6</v>
      </c>
      <c r="L11" s="22"/>
      <c r="M11" s="4" t="s">
        <v>7</v>
      </c>
      <c r="N11" s="22"/>
      <c r="O11" s="4" t="s">
        <v>8</v>
      </c>
    </row>
    <row r="13" spans="1:27" s="13" customFormat="1" ht="13.5" customHeight="1">
      <c r="A13" s="10" t="s">
        <v>81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s="13" customFormat="1" ht="13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s="13" customFormat="1" ht="13.5" customHeight="1">
      <c r="A15" s="10" t="s">
        <v>92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s="28" customFormat="1" ht="13.5" customHeight="1">
      <c r="A16" s="12" t="s">
        <v>93</v>
      </c>
      <c r="B16" s="27" t="s">
        <v>9</v>
      </c>
      <c r="C16" s="32">
        <f>SUM(E16:O16)</f>
        <v>76978</v>
      </c>
      <c r="D16" s="12"/>
      <c r="E16" s="32">
        <v>37911</v>
      </c>
      <c r="F16" s="12"/>
      <c r="G16" s="32">
        <v>13659</v>
      </c>
      <c r="H16" s="12"/>
      <c r="I16" s="32">
        <v>24938</v>
      </c>
      <c r="J16" s="12">
        <v>0</v>
      </c>
      <c r="K16" s="32">
        <v>0</v>
      </c>
      <c r="L16" s="12"/>
      <c r="M16" s="32">
        <v>470</v>
      </c>
      <c r="N16" s="12"/>
      <c r="O16" s="32">
        <v>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28" customFormat="1" ht="13.5" customHeight="1">
      <c r="A17" s="12"/>
      <c r="B17" s="27"/>
      <c r="C17" s="41"/>
      <c r="D17" s="12"/>
      <c r="E17" s="41"/>
      <c r="F17" s="12"/>
      <c r="G17" s="41"/>
      <c r="H17" s="12"/>
      <c r="I17" s="41"/>
      <c r="J17" s="12"/>
      <c r="K17" s="41"/>
      <c r="L17" s="12"/>
      <c r="M17" s="41"/>
      <c r="N17" s="12"/>
      <c r="O17" s="4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 ht="13.5" customHeight="1">
      <c r="A18" s="10" t="s">
        <v>76</v>
      </c>
      <c r="B18" s="11" t="s">
        <v>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s="13" customFormat="1" ht="13.5" customHeight="1">
      <c r="A19" s="10" t="s">
        <v>31</v>
      </c>
      <c r="B19" s="11" t="s">
        <v>9</v>
      </c>
      <c r="C19" s="12">
        <f>SUM(E19:O19)</f>
        <v>1246424</v>
      </c>
      <c r="D19" s="12"/>
      <c r="E19" s="12">
        <v>538713</v>
      </c>
      <c r="F19" s="12"/>
      <c r="G19" s="12">
        <v>39856</v>
      </c>
      <c r="H19" s="12"/>
      <c r="I19" s="12">
        <v>218397</v>
      </c>
      <c r="J19" s="12"/>
      <c r="K19" s="12">
        <v>5781</v>
      </c>
      <c r="L19" s="12"/>
      <c r="M19" s="12">
        <v>373485</v>
      </c>
      <c r="N19" s="12"/>
      <c r="O19" s="28">
        <v>70192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s="13" customFormat="1" ht="13.5" customHeight="1">
      <c r="A20" s="10" t="s">
        <v>11</v>
      </c>
      <c r="B20" s="11" t="s">
        <v>9</v>
      </c>
      <c r="C20" s="12">
        <f aca="true" t="shared" si="0" ref="C20:C43">SUM(E20:O20)</f>
        <v>2019541</v>
      </c>
      <c r="D20" s="12"/>
      <c r="E20" s="12">
        <v>1329625</v>
      </c>
      <c r="F20" s="12"/>
      <c r="G20" s="12">
        <v>66807</v>
      </c>
      <c r="H20" s="12"/>
      <c r="I20" s="12">
        <v>418262</v>
      </c>
      <c r="J20" s="12"/>
      <c r="K20" s="12">
        <v>75792</v>
      </c>
      <c r="L20" s="12"/>
      <c r="M20" s="12">
        <v>87614</v>
      </c>
      <c r="N20" s="12"/>
      <c r="O20" s="12">
        <v>41441</v>
      </c>
      <c r="P20" s="31"/>
      <c r="Q20" s="31"/>
      <c r="R20" s="31"/>
      <c r="S20" s="31"/>
      <c r="T20" s="31"/>
      <c r="U20" s="31"/>
      <c r="V20" s="31"/>
      <c r="W20" s="31"/>
      <c r="X20" s="10"/>
      <c r="Y20" s="10"/>
      <c r="Z20" s="10"/>
      <c r="AA20" s="10"/>
    </row>
    <row r="21" spans="1:27" s="13" customFormat="1" ht="13.5" customHeight="1">
      <c r="A21" s="10" t="s">
        <v>12</v>
      </c>
      <c r="B21" s="11" t="s">
        <v>9</v>
      </c>
      <c r="C21" s="12">
        <f t="shared" si="0"/>
        <v>1395215</v>
      </c>
      <c r="D21" s="12"/>
      <c r="E21" s="12">
        <v>715983</v>
      </c>
      <c r="F21" s="12"/>
      <c r="G21" s="12">
        <v>101279</v>
      </c>
      <c r="H21" s="12"/>
      <c r="I21" s="12">
        <v>277144</v>
      </c>
      <c r="J21" s="12"/>
      <c r="K21" s="12">
        <v>17565</v>
      </c>
      <c r="L21" s="12"/>
      <c r="M21" s="12">
        <v>113525</v>
      </c>
      <c r="N21" s="12"/>
      <c r="O21" s="12">
        <v>169719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s="13" customFormat="1" ht="13.5" customHeight="1">
      <c r="A22" s="10" t="s">
        <v>13</v>
      </c>
      <c r="B22" s="11" t="s">
        <v>9</v>
      </c>
      <c r="C22" s="12">
        <f t="shared" si="0"/>
        <v>3324002</v>
      </c>
      <c r="D22" s="12"/>
      <c r="E22" s="12">
        <v>1269542</v>
      </c>
      <c r="F22" s="12"/>
      <c r="G22" s="12">
        <v>496155</v>
      </c>
      <c r="H22" s="12"/>
      <c r="I22" s="12">
        <v>551053</v>
      </c>
      <c r="J22" s="12"/>
      <c r="K22" s="12">
        <v>37123</v>
      </c>
      <c r="L22" s="12"/>
      <c r="M22" s="12">
        <v>664946</v>
      </c>
      <c r="N22" s="12"/>
      <c r="O22" s="12">
        <v>305183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s="13" customFormat="1" ht="13.5" customHeight="1">
      <c r="A23" s="10" t="s">
        <v>18</v>
      </c>
      <c r="B23" s="11" t="s">
        <v>9</v>
      </c>
      <c r="C23" s="12">
        <f t="shared" si="0"/>
        <v>1133941</v>
      </c>
      <c r="D23" s="12"/>
      <c r="E23" s="12">
        <v>478439</v>
      </c>
      <c r="F23" s="12"/>
      <c r="G23" s="12">
        <v>69652</v>
      </c>
      <c r="H23" s="12"/>
      <c r="I23" s="12">
        <v>209943</v>
      </c>
      <c r="J23" s="12"/>
      <c r="K23" s="12">
        <v>6438</v>
      </c>
      <c r="L23" s="12"/>
      <c r="M23" s="12">
        <v>237851</v>
      </c>
      <c r="N23" s="12"/>
      <c r="O23" s="12">
        <v>131618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s="13" customFormat="1" ht="13.5" customHeight="1">
      <c r="A24" s="10" t="s">
        <v>111</v>
      </c>
      <c r="B24" s="11" t="s">
        <v>9</v>
      </c>
      <c r="C24" s="12">
        <f t="shared" si="0"/>
        <v>1200698</v>
      </c>
      <c r="D24" s="12"/>
      <c r="E24" s="12">
        <v>463653</v>
      </c>
      <c r="F24" s="12"/>
      <c r="G24" s="12">
        <v>91125</v>
      </c>
      <c r="H24" s="12"/>
      <c r="I24" s="12">
        <v>215413</v>
      </c>
      <c r="J24" s="12"/>
      <c r="K24" s="12">
        <v>6807</v>
      </c>
      <c r="L24" s="12"/>
      <c r="M24" s="12">
        <v>295104</v>
      </c>
      <c r="N24" s="12"/>
      <c r="O24" s="12">
        <v>128596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s="13" customFormat="1" ht="13.5" customHeight="1">
      <c r="A25" s="10" t="s">
        <v>118</v>
      </c>
      <c r="B25" s="11"/>
      <c r="C25" s="12">
        <f>SUM(E25:O25)</f>
        <v>604613</v>
      </c>
      <c r="D25" s="12"/>
      <c r="E25" s="12">
        <v>117908</v>
      </c>
      <c r="F25" s="12"/>
      <c r="G25" s="12">
        <v>206494</v>
      </c>
      <c r="H25" s="12"/>
      <c r="I25" s="12">
        <v>122870</v>
      </c>
      <c r="J25" s="12"/>
      <c r="K25" s="12">
        <v>0</v>
      </c>
      <c r="L25" s="12"/>
      <c r="M25" s="12">
        <v>143341</v>
      </c>
      <c r="N25" s="12"/>
      <c r="O25" s="12">
        <v>14000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s="13" customFormat="1" ht="13.5" customHeight="1">
      <c r="A26" s="10" t="s">
        <v>19</v>
      </c>
      <c r="B26" s="11" t="s">
        <v>9</v>
      </c>
      <c r="C26" s="12">
        <f t="shared" si="0"/>
        <v>945525</v>
      </c>
      <c r="D26" s="12"/>
      <c r="E26" s="12">
        <v>288250</v>
      </c>
      <c r="F26" s="12"/>
      <c r="G26" s="12">
        <v>267146</v>
      </c>
      <c r="H26" s="12"/>
      <c r="I26" s="12">
        <v>210360</v>
      </c>
      <c r="J26" s="12"/>
      <c r="K26" s="12">
        <v>394</v>
      </c>
      <c r="L26" s="12"/>
      <c r="M26" s="12">
        <v>169589</v>
      </c>
      <c r="N26" s="12"/>
      <c r="O26" s="12">
        <v>9786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s="13" customFormat="1" ht="13.5" customHeight="1">
      <c r="A27" s="10" t="s">
        <v>20</v>
      </c>
      <c r="B27" s="11" t="s">
        <v>9</v>
      </c>
      <c r="C27" s="12">
        <f t="shared" si="0"/>
        <v>669968</v>
      </c>
      <c r="D27" s="12"/>
      <c r="E27" s="12">
        <v>190486</v>
      </c>
      <c r="F27" s="12"/>
      <c r="G27" s="12">
        <v>155352</v>
      </c>
      <c r="H27" s="12"/>
      <c r="I27" s="12">
        <v>122037</v>
      </c>
      <c r="J27" s="12"/>
      <c r="K27" s="12">
        <v>4639</v>
      </c>
      <c r="L27" s="12"/>
      <c r="M27" s="12">
        <v>81883</v>
      </c>
      <c r="N27" s="12"/>
      <c r="O27" s="12">
        <v>115571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s="13" customFormat="1" ht="13.5" customHeight="1">
      <c r="A28" s="10" t="s">
        <v>32</v>
      </c>
      <c r="B28" s="11" t="s">
        <v>9</v>
      </c>
      <c r="C28" s="12">
        <f t="shared" si="0"/>
        <v>114373</v>
      </c>
      <c r="D28" s="12"/>
      <c r="E28" s="12">
        <v>65170</v>
      </c>
      <c r="F28" s="12"/>
      <c r="G28" s="12">
        <v>13856</v>
      </c>
      <c r="H28" s="12"/>
      <c r="I28" s="12">
        <v>29932</v>
      </c>
      <c r="J28" s="12"/>
      <c r="K28" s="12">
        <v>0</v>
      </c>
      <c r="L28" s="12"/>
      <c r="M28" s="12">
        <v>5415</v>
      </c>
      <c r="N28" s="12"/>
      <c r="O28" s="12">
        <v>0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s="13" customFormat="1" ht="13.5" customHeight="1">
      <c r="A29" s="10" t="s">
        <v>14</v>
      </c>
      <c r="B29" s="11" t="s">
        <v>9</v>
      </c>
      <c r="C29" s="12">
        <f t="shared" si="0"/>
        <v>2807716</v>
      </c>
      <c r="D29" s="12"/>
      <c r="E29" s="12">
        <v>538206</v>
      </c>
      <c r="F29" s="12"/>
      <c r="G29" s="12">
        <v>969464</v>
      </c>
      <c r="H29" s="12"/>
      <c r="I29" s="12">
        <v>520695</v>
      </c>
      <c r="J29" s="12"/>
      <c r="K29" s="12">
        <v>2378</v>
      </c>
      <c r="L29" s="12"/>
      <c r="M29" s="12">
        <v>609482</v>
      </c>
      <c r="N29" s="12"/>
      <c r="O29" s="12">
        <v>167491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13" customFormat="1" ht="13.5" customHeight="1">
      <c r="A30" s="10" t="s">
        <v>119</v>
      </c>
      <c r="B30" s="11" t="s">
        <v>9</v>
      </c>
      <c r="C30" s="12">
        <f t="shared" si="0"/>
        <v>285213</v>
      </c>
      <c r="D30" s="12"/>
      <c r="E30" s="12">
        <v>39668</v>
      </c>
      <c r="F30" s="12"/>
      <c r="G30" s="12">
        <v>112396</v>
      </c>
      <c r="H30" s="12"/>
      <c r="I30" s="12">
        <v>57595</v>
      </c>
      <c r="J30" s="12"/>
      <c r="K30" s="12">
        <v>894</v>
      </c>
      <c r="L30" s="12"/>
      <c r="M30" s="12">
        <v>44610</v>
      </c>
      <c r="N30" s="12"/>
      <c r="O30" s="12">
        <v>30050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13" customFormat="1" ht="13.5" customHeight="1">
      <c r="A31" s="10" t="s">
        <v>45</v>
      </c>
      <c r="B31" s="11"/>
      <c r="C31" s="12">
        <f t="shared" si="0"/>
        <v>12678</v>
      </c>
      <c r="D31" s="12"/>
      <c r="E31" s="12">
        <v>9195</v>
      </c>
      <c r="F31" s="12"/>
      <c r="G31" s="12">
        <v>0</v>
      </c>
      <c r="H31" s="12"/>
      <c r="I31" s="12">
        <v>3483</v>
      </c>
      <c r="J31" s="12"/>
      <c r="K31" s="12">
        <v>0</v>
      </c>
      <c r="L31" s="12"/>
      <c r="M31" s="12">
        <v>0</v>
      </c>
      <c r="N31" s="12"/>
      <c r="O31" s="12">
        <v>0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s="13" customFormat="1" ht="13.5" customHeight="1">
      <c r="A32" s="10" t="s">
        <v>21</v>
      </c>
      <c r="B32" s="11" t="s">
        <v>9</v>
      </c>
      <c r="C32" s="12">
        <f t="shared" si="0"/>
        <v>1624326</v>
      </c>
      <c r="D32" s="12"/>
      <c r="E32" s="12">
        <v>443143</v>
      </c>
      <c r="F32" s="12"/>
      <c r="G32" s="12">
        <v>439506</v>
      </c>
      <c r="H32" s="12"/>
      <c r="I32" s="12">
        <v>356434</v>
      </c>
      <c r="J32" s="12"/>
      <c r="K32" s="12">
        <v>2265</v>
      </c>
      <c r="L32" s="12"/>
      <c r="M32" s="12">
        <v>328039</v>
      </c>
      <c r="N32" s="12"/>
      <c r="O32" s="12">
        <v>54939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s="13" customFormat="1" ht="13.5" customHeight="1">
      <c r="A33" s="10" t="s">
        <v>82</v>
      </c>
      <c r="B33" s="11" t="s">
        <v>9</v>
      </c>
      <c r="C33" s="12">
        <f t="shared" si="0"/>
        <v>1779368</v>
      </c>
      <c r="D33" s="12"/>
      <c r="E33" s="12">
        <v>427865</v>
      </c>
      <c r="F33" s="12"/>
      <c r="G33" s="12">
        <v>88875</v>
      </c>
      <c r="H33" s="12"/>
      <c r="I33" s="12">
        <v>184873</v>
      </c>
      <c r="J33" s="12"/>
      <c r="K33" s="12">
        <v>40483</v>
      </c>
      <c r="L33" s="12"/>
      <c r="M33" s="12">
        <v>572850</v>
      </c>
      <c r="N33" s="12"/>
      <c r="O33" s="12">
        <v>464422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s="13" customFormat="1" ht="13.5" customHeight="1">
      <c r="A34" s="10" t="s">
        <v>15</v>
      </c>
      <c r="B34" s="11" t="s">
        <v>9</v>
      </c>
      <c r="C34" s="12">
        <f t="shared" si="0"/>
        <v>3049970</v>
      </c>
      <c r="D34" s="12"/>
      <c r="E34" s="12">
        <v>1755897</v>
      </c>
      <c r="F34" s="12"/>
      <c r="G34" s="12">
        <v>150702</v>
      </c>
      <c r="H34" s="12"/>
      <c r="I34" s="12">
        <v>617885</v>
      </c>
      <c r="J34" s="12"/>
      <c r="K34" s="12">
        <v>40980</v>
      </c>
      <c r="L34" s="12"/>
      <c r="M34" s="12">
        <v>280145</v>
      </c>
      <c r="N34" s="12"/>
      <c r="O34" s="12">
        <v>204361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s="13" customFormat="1" ht="13.5" customHeight="1">
      <c r="A35" s="10" t="s">
        <v>78</v>
      </c>
      <c r="B35" s="11"/>
      <c r="C35" s="12">
        <f t="shared" si="0"/>
        <v>236684</v>
      </c>
      <c r="D35" s="12"/>
      <c r="E35" s="12">
        <v>84297</v>
      </c>
      <c r="F35" s="12"/>
      <c r="G35" s="12">
        <v>73109</v>
      </c>
      <c r="H35" s="12"/>
      <c r="I35" s="12">
        <v>50407</v>
      </c>
      <c r="J35" s="12"/>
      <c r="K35" s="12">
        <v>223</v>
      </c>
      <c r="L35" s="12"/>
      <c r="M35" s="12">
        <v>26856</v>
      </c>
      <c r="N35" s="12"/>
      <c r="O35" s="12">
        <v>1792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s="13" customFormat="1" ht="13.5" customHeight="1">
      <c r="A36" s="10" t="s">
        <v>33</v>
      </c>
      <c r="B36" s="11" t="s">
        <v>9</v>
      </c>
      <c r="C36" s="12">
        <f t="shared" si="0"/>
        <v>1389467</v>
      </c>
      <c r="D36" s="12"/>
      <c r="E36" s="12">
        <v>772246</v>
      </c>
      <c r="F36" s="12"/>
      <c r="G36" s="12">
        <v>55742</v>
      </c>
      <c r="H36" s="12"/>
      <c r="I36" s="12">
        <v>293391</v>
      </c>
      <c r="J36" s="12"/>
      <c r="K36" s="12">
        <v>31551</v>
      </c>
      <c r="L36" s="12"/>
      <c r="M36" s="12">
        <v>110362</v>
      </c>
      <c r="N36" s="12"/>
      <c r="O36" s="12">
        <v>126175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s="13" customFormat="1" ht="13.5" customHeight="1">
      <c r="A37" s="10" t="s">
        <v>83</v>
      </c>
      <c r="B37" s="11" t="s">
        <v>9</v>
      </c>
      <c r="C37" s="12">
        <f t="shared" si="0"/>
        <v>2737569</v>
      </c>
      <c r="D37" s="12"/>
      <c r="E37" s="12">
        <v>1469335</v>
      </c>
      <c r="F37" s="12"/>
      <c r="G37" s="12">
        <v>147490</v>
      </c>
      <c r="H37" s="12"/>
      <c r="I37" s="12">
        <v>469265</v>
      </c>
      <c r="J37" s="12"/>
      <c r="K37" s="12">
        <v>44234</v>
      </c>
      <c r="L37" s="12"/>
      <c r="M37" s="12">
        <v>259010</v>
      </c>
      <c r="N37" s="12"/>
      <c r="O37" s="12">
        <v>348235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s="13" customFormat="1" ht="13.5" customHeight="1">
      <c r="A38" s="10" t="s">
        <v>22</v>
      </c>
      <c r="B38" s="11" t="s">
        <v>9</v>
      </c>
      <c r="C38" s="12">
        <f t="shared" si="0"/>
        <v>800864</v>
      </c>
      <c r="D38" s="12"/>
      <c r="E38" s="12">
        <v>291754</v>
      </c>
      <c r="F38" s="12"/>
      <c r="G38" s="12">
        <v>192437</v>
      </c>
      <c r="H38" s="12"/>
      <c r="I38" s="12">
        <v>183578</v>
      </c>
      <c r="J38" s="12"/>
      <c r="K38" s="12">
        <v>2882</v>
      </c>
      <c r="L38" s="12"/>
      <c r="M38" s="12">
        <v>83538</v>
      </c>
      <c r="N38" s="12"/>
      <c r="O38" s="12">
        <v>46675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s="13" customFormat="1" ht="13.5" customHeight="1">
      <c r="A39" s="10" t="s">
        <v>80</v>
      </c>
      <c r="B39" s="11"/>
      <c r="C39" s="12">
        <f t="shared" si="0"/>
        <v>1299063</v>
      </c>
      <c r="D39" s="12"/>
      <c r="E39" s="12">
        <v>464440</v>
      </c>
      <c r="F39" s="12"/>
      <c r="G39" s="12">
        <v>191768</v>
      </c>
      <c r="H39" s="12"/>
      <c r="I39" s="12">
        <v>248581</v>
      </c>
      <c r="J39" s="12"/>
      <c r="K39" s="12">
        <v>9244</v>
      </c>
      <c r="L39" s="12"/>
      <c r="M39" s="12">
        <v>284166</v>
      </c>
      <c r="N39" s="12"/>
      <c r="O39" s="12">
        <v>100864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s="13" customFormat="1" ht="13.5" customHeight="1">
      <c r="A40" s="10" t="s">
        <v>49</v>
      </c>
      <c r="B40" s="11"/>
      <c r="C40" s="12">
        <f t="shared" si="0"/>
        <v>143341</v>
      </c>
      <c r="D40" s="12"/>
      <c r="E40" s="12">
        <v>83270</v>
      </c>
      <c r="F40" s="12"/>
      <c r="G40" s="12">
        <v>0</v>
      </c>
      <c r="H40" s="12"/>
      <c r="I40" s="12">
        <v>11638</v>
      </c>
      <c r="J40" s="12"/>
      <c r="K40" s="12">
        <v>6236</v>
      </c>
      <c r="L40" s="12"/>
      <c r="M40" s="12">
        <v>25338</v>
      </c>
      <c r="N40" s="12"/>
      <c r="O40" s="12">
        <v>16859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s="13" customFormat="1" ht="13.5" customHeight="1">
      <c r="A41" s="10" t="s">
        <v>63</v>
      </c>
      <c r="B41" s="11"/>
      <c r="C41" s="12">
        <f t="shared" si="0"/>
        <v>847384</v>
      </c>
      <c r="D41" s="12"/>
      <c r="E41" s="12">
        <v>447270</v>
      </c>
      <c r="F41" s="12"/>
      <c r="G41" s="12">
        <v>96616</v>
      </c>
      <c r="H41" s="12"/>
      <c r="I41" s="12">
        <v>170434</v>
      </c>
      <c r="J41" s="12"/>
      <c r="K41" s="12">
        <v>14428</v>
      </c>
      <c r="L41" s="12"/>
      <c r="M41" s="23">
        <v>41955</v>
      </c>
      <c r="N41" s="12"/>
      <c r="O41" s="12">
        <v>76681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s="13" customFormat="1" ht="13.5" customHeight="1">
      <c r="A42" s="10" t="s">
        <v>54</v>
      </c>
      <c r="B42" s="11" t="s">
        <v>9</v>
      </c>
      <c r="C42" s="12">
        <f t="shared" si="0"/>
        <v>1027699</v>
      </c>
      <c r="D42" s="12"/>
      <c r="E42" s="12">
        <v>362482</v>
      </c>
      <c r="F42" s="12"/>
      <c r="G42" s="12">
        <v>231556</v>
      </c>
      <c r="H42" s="12"/>
      <c r="I42" s="23">
        <v>227445</v>
      </c>
      <c r="J42" s="12"/>
      <c r="K42" s="12">
        <v>0</v>
      </c>
      <c r="L42" s="12"/>
      <c r="M42" s="12">
        <v>154975</v>
      </c>
      <c r="N42" s="12"/>
      <c r="O42" s="23">
        <v>51241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s="13" customFormat="1" ht="13.5" customHeight="1">
      <c r="A43" s="10" t="s">
        <v>34</v>
      </c>
      <c r="B43" s="11" t="s">
        <v>9</v>
      </c>
      <c r="C43" s="12">
        <f t="shared" si="0"/>
        <v>112731</v>
      </c>
      <c r="D43" s="12"/>
      <c r="E43" s="12">
        <v>67480</v>
      </c>
      <c r="F43" s="12"/>
      <c r="G43" s="12">
        <v>11218</v>
      </c>
      <c r="H43" s="12"/>
      <c r="I43" s="12">
        <v>29808</v>
      </c>
      <c r="J43" s="12"/>
      <c r="K43" s="12">
        <v>1327</v>
      </c>
      <c r="L43" s="12"/>
      <c r="M43" s="12">
        <v>2898</v>
      </c>
      <c r="N43" s="12"/>
      <c r="O43" s="12">
        <v>0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s="13" customFormat="1" ht="13.5" customHeight="1">
      <c r="A44" s="10" t="s">
        <v>23</v>
      </c>
      <c r="B44" s="11" t="s">
        <v>9</v>
      </c>
      <c r="C44" s="12">
        <f aca="true" t="shared" si="1" ref="C44:C55">SUM(E44:O44)</f>
        <v>1212130</v>
      </c>
      <c r="D44" s="12"/>
      <c r="E44" s="12">
        <v>528763</v>
      </c>
      <c r="F44" s="12"/>
      <c r="G44" s="12">
        <v>237318</v>
      </c>
      <c r="H44" s="12"/>
      <c r="I44" s="12">
        <v>287841</v>
      </c>
      <c r="J44" s="12"/>
      <c r="K44" s="12">
        <v>2654</v>
      </c>
      <c r="L44" s="12"/>
      <c r="M44" s="12">
        <v>143481</v>
      </c>
      <c r="N44" s="12"/>
      <c r="O44" s="12">
        <v>12073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s="13" customFormat="1" ht="13.5" customHeight="1">
      <c r="A45" s="10" t="s">
        <v>35</v>
      </c>
      <c r="B45" s="11" t="s">
        <v>9</v>
      </c>
      <c r="C45" s="12">
        <f t="shared" si="1"/>
        <v>107748</v>
      </c>
      <c r="D45" s="12"/>
      <c r="E45" s="12">
        <v>72777</v>
      </c>
      <c r="F45" s="12"/>
      <c r="G45" s="12">
        <v>259</v>
      </c>
      <c r="H45" s="12"/>
      <c r="I45" s="12">
        <v>27663</v>
      </c>
      <c r="J45" s="12"/>
      <c r="K45" s="12">
        <v>55</v>
      </c>
      <c r="L45" s="12"/>
      <c r="M45" s="12">
        <v>6994</v>
      </c>
      <c r="N45" s="12"/>
      <c r="O45" s="12">
        <v>0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s="13" customFormat="1" ht="13.5" customHeight="1">
      <c r="A46" s="10" t="s">
        <v>36</v>
      </c>
      <c r="B46" s="11" t="s">
        <v>9</v>
      </c>
      <c r="C46" s="12">
        <f t="shared" si="1"/>
        <v>116670</v>
      </c>
      <c r="D46" s="12"/>
      <c r="E46" s="12">
        <v>66597</v>
      </c>
      <c r="F46" s="12"/>
      <c r="G46" s="12">
        <v>13369</v>
      </c>
      <c r="H46" s="12"/>
      <c r="I46" s="12">
        <v>30288</v>
      </c>
      <c r="J46" s="12"/>
      <c r="K46" s="12">
        <v>0</v>
      </c>
      <c r="L46" s="12"/>
      <c r="M46" s="12">
        <v>6191</v>
      </c>
      <c r="N46" s="12"/>
      <c r="O46" s="12">
        <v>225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s="13" customFormat="1" ht="13.5" customHeight="1">
      <c r="A47" s="10" t="s">
        <v>24</v>
      </c>
      <c r="B47" s="11" t="s">
        <v>9</v>
      </c>
      <c r="C47" s="12">
        <f t="shared" si="1"/>
        <v>608998</v>
      </c>
      <c r="D47" s="12"/>
      <c r="E47" s="12">
        <v>246887</v>
      </c>
      <c r="F47" s="12"/>
      <c r="G47" s="12">
        <v>95326</v>
      </c>
      <c r="H47" s="12"/>
      <c r="I47" s="12">
        <v>126903</v>
      </c>
      <c r="J47" s="12"/>
      <c r="K47" s="12">
        <v>2405</v>
      </c>
      <c r="L47" s="12"/>
      <c r="M47" s="12">
        <v>79211</v>
      </c>
      <c r="N47" s="12"/>
      <c r="O47" s="12">
        <v>58266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s="13" customFormat="1" ht="13.5" customHeight="1">
      <c r="A48" s="10" t="s">
        <v>120</v>
      </c>
      <c r="B48" s="11"/>
      <c r="C48" s="12">
        <f t="shared" si="1"/>
        <v>3951280</v>
      </c>
      <c r="D48" s="12"/>
      <c r="E48" s="12">
        <v>2260781</v>
      </c>
      <c r="F48" s="12"/>
      <c r="G48" s="12">
        <v>321699</v>
      </c>
      <c r="H48" s="12"/>
      <c r="I48" s="12">
        <v>852049</v>
      </c>
      <c r="J48" s="12"/>
      <c r="K48" s="12">
        <v>27857</v>
      </c>
      <c r="L48" s="12"/>
      <c r="M48" s="12">
        <v>226672</v>
      </c>
      <c r="N48" s="12"/>
      <c r="O48" s="12">
        <v>262222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s="13" customFormat="1" ht="13.5" customHeight="1">
      <c r="A49" s="10" t="s">
        <v>16</v>
      </c>
      <c r="B49" s="11" t="s">
        <v>9</v>
      </c>
      <c r="C49" s="12">
        <f t="shared" si="1"/>
        <v>1971532</v>
      </c>
      <c r="D49" s="12"/>
      <c r="E49" s="12">
        <v>1139435</v>
      </c>
      <c r="F49" s="12"/>
      <c r="G49" s="12">
        <v>119069</v>
      </c>
      <c r="H49" s="12"/>
      <c r="I49" s="12">
        <v>420270</v>
      </c>
      <c r="J49" s="12"/>
      <c r="K49" s="12">
        <v>22284</v>
      </c>
      <c r="L49" s="12"/>
      <c r="M49" s="12">
        <v>123529</v>
      </c>
      <c r="N49" s="12"/>
      <c r="O49" s="12">
        <v>146945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s="13" customFormat="1" ht="13.5" customHeight="1">
      <c r="A50" s="10" t="s">
        <v>25</v>
      </c>
      <c r="B50" s="11" t="s">
        <v>9</v>
      </c>
      <c r="C50" s="12">
        <f t="shared" si="1"/>
        <v>1753270</v>
      </c>
      <c r="D50" s="12"/>
      <c r="E50" s="12">
        <v>555294</v>
      </c>
      <c r="F50" s="12"/>
      <c r="G50" s="12">
        <v>364474</v>
      </c>
      <c r="H50" s="12"/>
      <c r="I50" s="12">
        <v>364771</v>
      </c>
      <c r="J50" s="12"/>
      <c r="K50" s="12">
        <v>1525</v>
      </c>
      <c r="L50" s="12"/>
      <c r="M50" s="12">
        <v>422030</v>
      </c>
      <c r="N50" s="12"/>
      <c r="O50" s="12">
        <v>45176</v>
      </c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s="13" customFormat="1" ht="13.5" customHeight="1">
      <c r="A51" s="10" t="s">
        <v>79</v>
      </c>
      <c r="B51" s="11"/>
      <c r="C51" s="12">
        <f t="shared" si="1"/>
        <v>515317</v>
      </c>
      <c r="D51" s="12"/>
      <c r="E51" s="12">
        <v>132287</v>
      </c>
      <c r="F51" s="12"/>
      <c r="G51" s="12">
        <v>101641</v>
      </c>
      <c r="H51" s="12"/>
      <c r="I51" s="12">
        <v>95161</v>
      </c>
      <c r="J51" s="12"/>
      <c r="K51" s="12">
        <v>1714</v>
      </c>
      <c r="L51" s="12"/>
      <c r="M51" s="12">
        <v>135694</v>
      </c>
      <c r="N51" s="12"/>
      <c r="O51" s="12">
        <v>48820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s="13" customFormat="1" ht="13.5" customHeight="1">
      <c r="A52" s="10" t="s">
        <v>26</v>
      </c>
      <c r="B52" s="11" t="s">
        <v>9</v>
      </c>
      <c r="C52" s="12">
        <f t="shared" si="1"/>
        <v>1769269</v>
      </c>
      <c r="D52" s="12"/>
      <c r="E52" s="12">
        <v>615036</v>
      </c>
      <c r="F52" s="12"/>
      <c r="G52" s="12">
        <v>402410</v>
      </c>
      <c r="H52" s="12"/>
      <c r="I52" s="12">
        <v>384810</v>
      </c>
      <c r="J52" s="12"/>
      <c r="K52" s="12">
        <v>9703</v>
      </c>
      <c r="L52" s="12"/>
      <c r="M52" s="12">
        <v>268989</v>
      </c>
      <c r="N52" s="12"/>
      <c r="O52" s="12">
        <v>88321</v>
      </c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s="13" customFormat="1" ht="13.5" customHeight="1">
      <c r="A53" s="10" t="s">
        <v>27</v>
      </c>
      <c r="B53" s="11" t="s">
        <v>9</v>
      </c>
      <c r="C53" s="12">
        <f t="shared" si="1"/>
        <v>632124</v>
      </c>
      <c r="D53" s="12"/>
      <c r="E53" s="12">
        <v>80913</v>
      </c>
      <c r="F53" s="12"/>
      <c r="G53" s="12">
        <v>147547</v>
      </c>
      <c r="H53" s="12"/>
      <c r="I53" s="12">
        <v>86531</v>
      </c>
      <c r="J53" s="12"/>
      <c r="K53" s="12">
        <v>875</v>
      </c>
      <c r="L53" s="12"/>
      <c r="M53" s="12">
        <v>198075</v>
      </c>
      <c r="N53" s="12"/>
      <c r="O53" s="12">
        <v>118183</v>
      </c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s="13" customFormat="1" ht="13.5" customHeight="1">
      <c r="A54" s="10" t="s">
        <v>37</v>
      </c>
      <c r="B54" s="11" t="s">
        <v>9</v>
      </c>
      <c r="C54" s="12">
        <f t="shared" si="1"/>
        <v>115072</v>
      </c>
      <c r="D54" s="12"/>
      <c r="E54" s="12">
        <v>64004</v>
      </c>
      <c r="F54" s="12"/>
      <c r="G54" s="12">
        <v>15910</v>
      </c>
      <c r="H54" s="12"/>
      <c r="I54" s="12">
        <v>30268</v>
      </c>
      <c r="J54" s="12"/>
      <c r="K54" s="12">
        <v>2240</v>
      </c>
      <c r="L54" s="12"/>
      <c r="M54" s="12">
        <v>2650</v>
      </c>
      <c r="N54" s="12"/>
      <c r="O54" s="12">
        <v>0</v>
      </c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s="13" customFormat="1" ht="13.5" customHeight="1">
      <c r="A55" s="10" t="s">
        <v>29</v>
      </c>
      <c r="B55" s="11" t="s">
        <v>9</v>
      </c>
      <c r="C55" s="12">
        <f t="shared" si="1"/>
        <v>2261492</v>
      </c>
      <c r="D55" s="12"/>
      <c r="E55" s="12">
        <v>361062</v>
      </c>
      <c r="F55" s="12"/>
      <c r="G55" s="12">
        <v>564731</v>
      </c>
      <c r="H55" s="12"/>
      <c r="I55" s="12">
        <v>346435</v>
      </c>
      <c r="J55" s="12"/>
      <c r="K55" s="12">
        <v>2830</v>
      </c>
      <c r="L55" s="12"/>
      <c r="M55" s="12">
        <v>872302</v>
      </c>
      <c r="N55" s="12"/>
      <c r="O55" s="12">
        <v>114132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s="13" customFormat="1" ht="13.5" customHeight="1">
      <c r="A56" s="10" t="s">
        <v>38</v>
      </c>
      <c r="B56" s="11" t="s">
        <v>9</v>
      </c>
      <c r="C56" s="12">
        <f aca="true" t="shared" si="2" ref="C56:C62">SUM(E56:O56)</f>
        <v>96923</v>
      </c>
      <c r="D56" s="12"/>
      <c r="E56" s="12">
        <v>66135</v>
      </c>
      <c r="F56" s="12"/>
      <c r="G56" s="12">
        <v>0</v>
      </c>
      <c r="H56" s="12"/>
      <c r="I56" s="12">
        <v>25049</v>
      </c>
      <c r="J56" s="12"/>
      <c r="K56" s="12">
        <v>2709</v>
      </c>
      <c r="L56" s="12"/>
      <c r="M56" s="12">
        <v>3030</v>
      </c>
      <c r="N56" s="12"/>
      <c r="O56" s="12">
        <v>0</v>
      </c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s="13" customFormat="1" ht="13.5" customHeight="1">
      <c r="A57" s="10" t="s">
        <v>117</v>
      </c>
      <c r="B57" s="11"/>
      <c r="C57" s="12">
        <f t="shared" si="2"/>
        <v>1124687</v>
      </c>
      <c r="D57" s="12"/>
      <c r="E57" s="12">
        <v>297824</v>
      </c>
      <c r="F57" s="12"/>
      <c r="G57" s="12">
        <v>281673</v>
      </c>
      <c r="H57" s="12"/>
      <c r="I57" s="12">
        <v>219588</v>
      </c>
      <c r="J57" s="12"/>
      <c r="K57" s="12">
        <v>3524</v>
      </c>
      <c r="L57" s="12"/>
      <c r="M57" s="12">
        <v>203103</v>
      </c>
      <c r="N57" s="12"/>
      <c r="O57" s="12">
        <v>118975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s="13" customFormat="1" ht="13.5" customHeight="1">
      <c r="A58" s="10" t="s">
        <v>39</v>
      </c>
      <c r="B58" s="11" t="s">
        <v>9</v>
      </c>
      <c r="C58" s="12">
        <f t="shared" si="2"/>
        <v>102564</v>
      </c>
      <c r="D58" s="12"/>
      <c r="E58" s="12">
        <v>70112</v>
      </c>
      <c r="F58" s="12"/>
      <c r="G58" s="12">
        <v>0</v>
      </c>
      <c r="H58" s="12"/>
      <c r="I58" s="12">
        <v>26555</v>
      </c>
      <c r="J58" s="12"/>
      <c r="K58" s="12">
        <v>0</v>
      </c>
      <c r="L58" s="12"/>
      <c r="M58" s="12">
        <v>5897</v>
      </c>
      <c r="N58" s="12"/>
      <c r="O58" s="12">
        <v>0</v>
      </c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s="13" customFormat="1" ht="13.5" customHeight="1">
      <c r="A59" s="10" t="s">
        <v>28</v>
      </c>
      <c r="B59" s="11" t="s">
        <v>9</v>
      </c>
      <c r="C59" s="12">
        <f t="shared" si="2"/>
        <v>1134030</v>
      </c>
      <c r="D59" s="12"/>
      <c r="E59" s="12">
        <v>333713</v>
      </c>
      <c r="F59" s="12"/>
      <c r="G59" s="12">
        <v>280332</v>
      </c>
      <c r="H59" s="12"/>
      <c r="I59" s="12">
        <v>241359</v>
      </c>
      <c r="J59" s="12"/>
      <c r="K59" s="12">
        <v>504</v>
      </c>
      <c r="L59" s="12"/>
      <c r="M59" s="12">
        <v>151856</v>
      </c>
      <c r="N59" s="12"/>
      <c r="O59" s="12">
        <v>126266</v>
      </c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s="13" customFormat="1" ht="13.5" customHeight="1">
      <c r="A60" s="10" t="s">
        <v>110</v>
      </c>
      <c r="B60" s="11" t="s">
        <v>9</v>
      </c>
      <c r="C60" s="12">
        <f t="shared" si="2"/>
        <v>850770</v>
      </c>
      <c r="D60" s="12"/>
      <c r="E60" s="12">
        <v>196587</v>
      </c>
      <c r="F60" s="12"/>
      <c r="G60" s="12">
        <v>251708</v>
      </c>
      <c r="H60" s="12"/>
      <c r="I60" s="12">
        <v>169795</v>
      </c>
      <c r="J60" s="12"/>
      <c r="K60" s="12">
        <v>0</v>
      </c>
      <c r="L60" s="12"/>
      <c r="M60" s="13">
        <v>179758</v>
      </c>
      <c r="N60" s="12"/>
      <c r="O60" s="12">
        <v>52922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s="13" customFormat="1" ht="13.5" customHeight="1">
      <c r="A61" s="10" t="s">
        <v>17</v>
      </c>
      <c r="B61" s="11" t="s">
        <v>9</v>
      </c>
      <c r="C61" s="30">
        <f t="shared" si="2"/>
        <v>2554167</v>
      </c>
      <c r="D61" s="12"/>
      <c r="E61" s="30">
        <v>1488234</v>
      </c>
      <c r="F61" s="12"/>
      <c r="G61" s="30">
        <v>108436</v>
      </c>
      <c r="H61" s="12"/>
      <c r="I61" s="12">
        <v>551240</v>
      </c>
      <c r="J61" s="12"/>
      <c r="K61" s="30">
        <v>7825</v>
      </c>
      <c r="L61" s="12"/>
      <c r="M61" s="30">
        <v>214361</v>
      </c>
      <c r="N61" s="12"/>
      <c r="O61" s="12">
        <v>184071</v>
      </c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s="13" customFormat="1" ht="13.5" customHeight="1">
      <c r="A62" s="10" t="s">
        <v>89</v>
      </c>
      <c r="B62" s="11" t="s">
        <v>9</v>
      </c>
      <c r="C62" s="30">
        <f t="shared" si="2"/>
        <v>51686416</v>
      </c>
      <c r="D62" s="12"/>
      <c r="E62" s="30">
        <f>SUM(E19:E61)</f>
        <v>21290758</v>
      </c>
      <c r="F62" s="12"/>
      <c r="G62" s="30">
        <f>SUM(G19:G61)</f>
        <v>7574503</v>
      </c>
      <c r="H62" s="12"/>
      <c r="I62" s="42">
        <f>SUM(I19:I61)</f>
        <v>10087499</v>
      </c>
      <c r="J62" s="12"/>
      <c r="K62" s="30">
        <f>SUM(K19:K61)</f>
        <v>440368</v>
      </c>
      <c r="L62" s="12"/>
      <c r="M62" s="30">
        <f>SUM(M19:M61)</f>
        <v>8240800</v>
      </c>
      <c r="N62" s="12"/>
      <c r="O62" s="42">
        <f>SUM(O19:O61)</f>
        <v>4052488</v>
      </c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s="13" customFormat="1" ht="13.5" customHeight="1">
      <c r="A63" s="10"/>
      <c r="B63" s="11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s="13" customFormat="1" ht="13.5" customHeight="1">
      <c r="A64" s="10" t="s">
        <v>73</v>
      </c>
      <c r="B64" s="11" t="s">
        <v>9</v>
      </c>
      <c r="C64" s="30">
        <f>SUM(E64:O64)</f>
        <v>51763394</v>
      </c>
      <c r="D64" s="12"/>
      <c r="E64" s="30">
        <f>SUM(E62,E16)</f>
        <v>21328669</v>
      </c>
      <c r="F64" s="12"/>
      <c r="G64" s="30">
        <f>SUM(G62,G16)</f>
        <v>7588162</v>
      </c>
      <c r="H64" s="12"/>
      <c r="I64" s="30">
        <f>SUM(I62,I16)</f>
        <v>10112437</v>
      </c>
      <c r="J64" s="12"/>
      <c r="K64" s="30">
        <f>SUM(K62,K16)</f>
        <v>440368</v>
      </c>
      <c r="L64" s="12"/>
      <c r="M64" s="30">
        <f>SUM(M62,M16:M16)</f>
        <v>8241270</v>
      </c>
      <c r="N64" s="12"/>
      <c r="O64" s="30">
        <f>SUM(O62,O16)</f>
        <v>4052488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s="13" customFormat="1" ht="13.5" customHeight="1">
      <c r="A65" s="10"/>
      <c r="B65" s="11" t="s">
        <v>9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s="13" customFormat="1" ht="13.5" customHeight="1">
      <c r="A66" s="10" t="s">
        <v>94</v>
      </c>
      <c r="B66" s="11" t="s">
        <v>9</v>
      </c>
      <c r="C66" s="12" t="s">
        <v>9</v>
      </c>
      <c r="D66" s="12"/>
      <c r="E66" s="12" t="s">
        <v>9</v>
      </c>
      <c r="F66" s="12" t="s">
        <v>9</v>
      </c>
      <c r="G66" s="12" t="s">
        <v>9</v>
      </c>
      <c r="H66" s="12" t="s">
        <v>9</v>
      </c>
      <c r="I66" s="12" t="s">
        <v>9</v>
      </c>
      <c r="J66" s="12" t="s">
        <v>9</v>
      </c>
      <c r="K66" s="12" t="s">
        <v>9</v>
      </c>
      <c r="L66" s="12" t="s">
        <v>9</v>
      </c>
      <c r="M66" s="12" t="s">
        <v>9</v>
      </c>
      <c r="N66" s="12" t="s">
        <v>9</v>
      </c>
      <c r="O66" s="12" t="s">
        <v>9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s="13" customFormat="1" ht="13.5" customHeight="1">
      <c r="A67" s="10" t="s">
        <v>40</v>
      </c>
      <c r="B67" s="11" t="s">
        <v>9</v>
      </c>
      <c r="C67" s="12">
        <f aca="true" t="shared" si="3" ref="C67:C77">SUM(E67:O67)</f>
        <v>2377860</v>
      </c>
      <c r="D67" s="12"/>
      <c r="E67" s="12">
        <v>723214</v>
      </c>
      <c r="F67" s="12"/>
      <c r="G67" s="12">
        <v>299374</v>
      </c>
      <c r="H67" s="12"/>
      <c r="I67" s="12">
        <v>385771</v>
      </c>
      <c r="J67" s="12"/>
      <c r="K67" s="12">
        <v>170357</v>
      </c>
      <c r="L67" s="12"/>
      <c r="M67" s="12">
        <v>761456</v>
      </c>
      <c r="N67" s="12"/>
      <c r="O67" s="12">
        <v>37688</v>
      </c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s="13" customFormat="1" ht="13.5" customHeight="1">
      <c r="A68" s="10" t="s">
        <v>11</v>
      </c>
      <c r="B68" s="11" t="s">
        <v>9</v>
      </c>
      <c r="C68" s="12">
        <f t="shared" si="3"/>
        <v>1034752</v>
      </c>
      <c r="D68" s="12"/>
      <c r="E68" s="12">
        <v>638597</v>
      </c>
      <c r="F68" s="12"/>
      <c r="G68" s="12">
        <v>72597</v>
      </c>
      <c r="H68" s="12"/>
      <c r="I68" s="12">
        <v>228087</v>
      </c>
      <c r="J68" s="12"/>
      <c r="K68" s="12">
        <v>42452</v>
      </c>
      <c r="L68" s="12"/>
      <c r="M68" s="12">
        <v>42212</v>
      </c>
      <c r="N68" s="12"/>
      <c r="O68" s="12">
        <v>10807</v>
      </c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s="13" customFormat="1" ht="13.5" customHeight="1">
      <c r="A69" s="10" t="s">
        <v>86</v>
      </c>
      <c r="B69" s="11"/>
      <c r="C69" s="12">
        <f t="shared" si="3"/>
        <v>880966</v>
      </c>
      <c r="D69" s="12"/>
      <c r="E69" s="12">
        <v>438861</v>
      </c>
      <c r="F69" s="12"/>
      <c r="G69" s="12">
        <v>119740</v>
      </c>
      <c r="H69" s="12"/>
      <c r="I69" s="12">
        <v>248215</v>
      </c>
      <c r="J69" s="12"/>
      <c r="K69" s="12">
        <v>12053</v>
      </c>
      <c r="L69" s="12"/>
      <c r="M69" s="12">
        <v>36982</v>
      </c>
      <c r="N69" s="12"/>
      <c r="O69" s="12">
        <v>25115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s="13" customFormat="1" ht="13.5" customHeight="1">
      <c r="A70" s="10" t="s">
        <v>64</v>
      </c>
      <c r="B70" s="11" t="s">
        <v>9</v>
      </c>
      <c r="C70" s="12">
        <f t="shared" si="3"/>
        <v>1144388</v>
      </c>
      <c r="D70" s="12"/>
      <c r="E70" s="12">
        <v>717548</v>
      </c>
      <c r="F70" s="12"/>
      <c r="G70" s="12">
        <v>15222</v>
      </c>
      <c r="H70" s="12"/>
      <c r="I70" s="12">
        <v>267528</v>
      </c>
      <c r="J70" s="12"/>
      <c r="K70" s="12">
        <v>70823</v>
      </c>
      <c r="L70" s="12"/>
      <c r="M70" s="23">
        <v>57563</v>
      </c>
      <c r="N70" s="12"/>
      <c r="O70" s="12">
        <v>15704</v>
      </c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s="13" customFormat="1" ht="13.5" customHeight="1">
      <c r="A71" s="10" t="s">
        <v>41</v>
      </c>
      <c r="B71" s="11" t="s">
        <v>9</v>
      </c>
      <c r="C71" s="23">
        <f t="shared" si="3"/>
        <v>127107</v>
      </c>
      <c r="D71" s="12"/>
      <c r="E71" s="23">
        <v>81383</v>
      </c>
      <c r="F71" s="12"/>
      <c r="G71" s="23">
        <v>3781</v>
      </c>
      <c r="H71" s="12"/>
      <c r="I71" s="23">
        <v>38022</v>
      </c>
      <c r="J71" s="12"/>
      <c r="K71" s="23">
        <v>475</v>
      </c>
      <c r="L71" s="12"/>
      <c r="M71" s="23">
        <v>3446</v>
      </c>
      <c r="N71" s="12"/>
      <c r="O71" s="23">
        <v>0</v>
      </c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s="13" customFormat="1" ht="13.5" customHeight="1">
      <c r="A72" s="10" t="s">
        <v>111</v>
      </c>
      <c r="B72" s="11" t="s">
        <v>9</v>
      </c>
      <c r="C72" s="23">
        <f t="shared" si="3"/>
        <v>39265</v>
      </c>
      <c r="D72" s="23"/>
      <c r="E72" s="23">
        <v>24615</v>
      </c>
      <c r="F72" s="23"/>
      <c r="G72" s="23">
        <v>0</v>
      </c>
      <c r="H72" s="23"/>
      <c r="I72" s="23">
        <v>9323</v>
      </c>
      <c r="J72" s="23"/>
      <c r="K72" s="23">
        <v>1166</v>
      </c>
      <c r="L72" s="23"/>
      <c r="M72" s="12">
        <v>4161</v>
      </c>
      <c r="N72" s="23"/>
      <c r="O72" s="23">
        <v>0</v>
      </c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s="13" customFormat="1" ht="13.5" customHeight="1">
      <c r="A73" s="10" t="s">
        <v>118</v>
      </c>
      <c r="B73" s="11"/>
      <c r="C73" s="23">
        <f t="shared" si="3"/>
        <v>176122</v>
      </c>
      <c r="D73" s="23"/>
      <c r="E73" s="23">
        <v>121318</v>
      </c>
      <c r="F73" s="23"/>
      <c r="G73" s="23">
        <v>0</v>
      </c>
      <c r="H73" s="23"/>
      <c r="I73" s="23">
        <v>43579</v>
      </c>
      <c r="J73" s="23"/>
      <c r="K73" s="23">
        <v>5857</v>
      </c>
      <c r="L73" s="23"/>
      <c r="M73" s="12">
        <v>5368</v>
      </c>
      <c r="N73" s="23"/>
      <c r="O73" s="23">
        <v>0</v>
      </c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s="13" customFormat="1" ht="13.5" customHeight="1">
      <c r="A74" s="10" t="s">
        <v>125</v>
      </c>
      <c r="B74" s="11"/>
      <c r="C74" s="23">
        <f t="shared" si="3"/>
        <v>7971</v>
      </c>
      <c r="D74" s="23"/>
      <c r="E74" s="23">
        <v>5208</v>
      </c>
      <c r="F74" s="23"/>
      <c r="G74" s="23">
        <v>573</v>
      </c>
      <c r="H74" s="23"/>
      <c r="I74" s="23">
        <v>2190</v>
      </c>
      <c r="J74" s="23"/>
      <c r="K74" s="23">
        <v>0</v>
      </c>
      <c r="L74" s="23"/>
      <c r="M74" s="12">
        <v>0</v>
      </c>
      <c r="N74" s="23"/>
      <c r="O74" s="23">
        <v>0</v>
      </c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s="13" customFormat="1" ht="13.5" customHeight="1">
      <c r="A75" s="10" t="s">
        <v>42</v>
      </c>
      <c r="B75" s="11" t="s">
        <v>9</v>
      </c>
      <c r="C75" s="12">
        <f t="shared" si="3"/>
        <v>773726</v>
      </c>
      <c r="D75" s="12"/>
      <c r="E75" s="12">
        <v>276250</v>
      </c>
      <c r="F75" s="12"/>
      <c r="G75" s="12">
        <v>96119</v>
      </c>
      <c r="H75" s="12"/>
      <c r="I75" s="12">
        <v>134905</v>
      </c>
      <c r="J75" s="12"/>
      <c r="K75" s="12">
        <v>9694</v>
      </c>
      <c r="L75" s="12"/>
      <c r="M75" s="12">
        <v>58070</v>
      </c>
      <c r="N75" s="12"/>
      <c r="O75" s="12">
        <v>198688</v>
      </c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s="13" customFormat="1" ht="13.5" customHeight="1">
      <c r="A76" s="10" t="s">
        <v>99</v>
      </c>
      <c r="B76" s="11"/>
      <c r="C76" s="12">
        <f t="shared" si="3"/>
        <v>724889</v>
      </c>
      <c r="D76" s="12"/>
      <c r="E76" s="12">
        <v>415199</v>
      </c>
      <c r="F76" s="12"/>
      <c r="G76" s="12">
        <v>49262</v>
      </c>
      <c r="H76" s="12"/>
      <c r="I76" s="12">
        <v>184740</v>
      </c>
      <c r="J76" s="12"/>
      <c r="K76" s="12">
        <v>4768</v>
      </c>
      <c r="L76" s="12"/>
      <c r="M76" s="12">
        <v>47010</v>
      </c>
      <c r="N76" s="12"/>
      <c r="O76" s="12">
        <v>23910</v>
      </c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s="13" customFormat="1" ht="13.5" customHeight="1">
      <c r="A77" s="10" t="s">
        <v>43</v>
      </c>
      <c r="B77" s="11" t="s">
        <v>9</v>
      </c>
      <c r="C77" s="12">
        <f t="shared" si="3"/>
        <v>2225236</v>
      </c>
      <c r="D77" s="12"/>
      <c r="E77" s="12">
        <v>1062130</v>
      </c>
      <c r="F77" s="12"/>
      <c r="G77" s="12">
        <v>367687</v>
      </c>
      <c r="H77" s="12"/>
      <c r="I77" s="12">
        <v>523152</v>
      </c>
      <c r="J77" s="12"/>
      <c r="K77" s="12">
        <v>106247</v>
      </c>
      <c r="L77" s="12"/>
      <c r="M77" s="12">
        <v>83130</v>
      </c>
      <c r="N77" s="12"/>
      <c r="O77" s="12">
        <v>82890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s="13" customFormat="1" ht="13.5" customHeight="1">
      <c r="A78" s="10" t="s">
        <v>44</v>
      </c>
      <c r="B78" s="11" t="s">
        <v>9</v>
      </c>
      <c r="C78" s="12">
        <f aca="true" t="shared" si="4" ref="C78:C94">SUM(E78:O78)</f>
        <v>507456</v>
      </c>
      <c r="D78" s="12"/>
      <c r="E78" s="12">
        <v>297381</v>
      </c>
      <c r="F78" s="12"/>
      <c r="G78" s="12">
        <v>13216</v>
      </c>
      <c r="H78" s="12"/>
      <c r="I78" s="12">
        <v>108358</v>
      </c>
      <c r="J78" s="12"/>
      <c r="K78" s="12">
        <v>16424</v>
      </c>
      <c r="L78" s="12"/>
      <c r="M78" s="12">
        <v>65798</v>
      </c>
      <c r="N78" s="12"/>
      <c r="O78" s="12">
        <v>6279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s="13" customFormat="1" ht="13.5" customHeight="1">
      <c r="A79" s="10" t="s">
        <v>45</v>
      </c>
      <c r="B79" s="11" t="s">
        <v>9</v>
      </c>
      <c r="C79" s="12">
        <f t="shared" si="4"/>
        <v>149428</v>
      </c>
      <c r="D79" s="12"/>
      <c r="E79" s="12">
        <v>108379</v>
      </c>
      <c r="F79" s="12"/>
      <c r="G79" s="12">
        <v>0</v>
      </c>
      <c r="H79" s="12"/>
      <c r="I79" s="12">
        <v>41049</v>
      </c>
      <c r="J79" s="12"/>
      <c r="K79" s="12">
        <v>0</v>
      </c>
      <c r="L79" s="12"/>
      <c r="M79" s="12">
        <v>0</v>
      </c>
      <c r="N79" s="12"/>
      <c r="O79" s="12">
        <v>0</v>
      </c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s="13" customFormat="1" ht="13.5" customHeight="1">
      <c r="A80" s="10" t="s">
        <v>46</v>
      </c>
      <c r="B80" s="11" t="s">
        <v>9</v>
      </c>
      <c r="C80" s="12">
        <f t="shared" si="4"/>
        <v>118951</v>
      </c>
      <c r="D80" s="12"/>
      <c r="E80" s="12">
        <v>86274</v>
      </c>
      <c r="F80" s="12"/>
      <c r="G80" s="12">
        <v>0</v>
      </c>
      <c r="H80" s="12"/>
      <c r="I80" s="12">
        <v>32677</v>
      </c>
      <c r="J80" s="12"/>
      <c r="K80" s="12">
        <v>0</v>
      </c>
      <c r="L80" s="12"/>
      <c r="M80" s="12">
        <v>0</v>
      </c>
      <c r="N80" s="12"/>
      <c r="O80" s="12">
        <v>0</v>
      </c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s="13" customFormat="1" ht="13.5" customHeight="1">
      <c r="A81" s="10" t="s">
        <v>47</v>
      </c>
      <c r="B81" s="11" t="s">
        <v>9</v>
      </c>
      <c r="C81" s="12">
        <f t="shared" si="4"/>
        <v>627096</v>
      </c>
      <c r="D81" s="12"/>
      <c r="E81" s="12">
        <v>426155</v>
      </c>
      <c r="F81" s="12"/>
      <c r="G81" s="12">
        <v>4769</v>
      </c>
      <c r="H81" s="12"/>
      <c r="I81" s="12">
        <v>102789</v>
      </c>
      <c r="J81" s="12"/>
      <c r="K81" s="12">
        <v>35421</v>
      </c>
      <c r="L81" s="12"/>
      <c r="M81" s="12">
        <v>35718</v>
      </c>
      <c r="N81" s="12"/>
      <c r="O81" s="12">
        <v>22244</v>
      </c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s="13" customFormat="1" ht="13.5" customHeight="1">
      <c r="A82" s="10" t="s">
        <v>48</v>
      </c>
      <c r="B82" s="11" t="s">
        <v>9</v>
      </c>
      <c r="C82" s="12">
        <f t="shared" si="4"/>
        <v>2850576</v>
      </c>
      <c r="D82" s="12"/>
      <c r="E82" s="12">
        <v>608522</v>
      </c>
      <c r="F82" s="12"/>
      <c r="G82" s="12">
        <v>355405</v>
      </c>
      <c r="H82" s="12"/>
      <c r="I82" s="12">
        <v>319423</v>
      </c>
      <c r="J82" s="12"/>
      <c r="K82" s="12">
        <v>180133</v>
      </c>
      <c r="L82" s="12"/>
      <c r="M82" s="12">
        <v>865567</v>
      </c>
      <c r="N82" s="12"/>
      <c r="O82" s="12">
        <v>521526</v>
      </c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s="13" customFormat="1" ht="13.5" customHeight="1">
      <c r="A83" s="10" t="s">
        <v>15</v>
      </c>
      <c r="B83" s="11" t="s">
        <v>9</v>
      </c>
      <c r="C83" s="12">
        <f t="shared" si="4"/>
        <v>1057848</v>
      </c>
      <c r="D83" s="12"/>
      <c r="E83" s="12">
        <v>577697</v>
      </c>
      <c r="F83" s="12"/>
      <c r="G83" s="12">
        <v>72093</v>
      </c>
      <c r="H83" s="12"/>
      <c r="I83" s="12">
        <v>227342</v>
      </c>
      <c r="J83" s="12"/>
      <c r="K83" s="12">
        <v>37566</v>
      </c>
      <c r="L83" s="12"/>
      <c r="M83" s="12">
        <v>98013</v>
      </c>
      <c r="N83" s="12"/>
      <c r="O83" s="12">
        <v>45137</v>
      </c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s="13" customFormat="1" ht="13.5" customHeight="1">
      <c r="A84" s="10" t="s">
        <v>33</v>
      </c>
      <c r="B84" s="11" t="s">
        <v>9</v>
      </c>
      <c r="C84" s="12">
        <f t="shared" si="4"/>
        <v>188443</v>
      </c>
      <c r="D84" s="12"/>
      <c r="E84" s="12">
        <v>105663</v>
      </c>
      <c r="F84" s="12"/>
      <c r="G84" s="12">
        <v>25009</v>
      </c>
      <c r="H84" s="12"/>
      <c r="I84" s="12">
        <v>39690</v>
      </c>
      <c r="J84" s="12"/>
      <c r="K84" s="12">
        <v>4040</v>
      </c>
      <c r="L84" s="12"/>
      <c r="M84" s="12">
        <v>12243</v>
      </c>
      <c r="N84" s="12"/>
      <c r="O84" s="12">
        <v>1798</v>
      </c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s="13" customFormat="1" ht="13.5" customHeight="1">
      <c r="A85" s="10" t="s">
        <v>22</v>
      </c>
      <c r="B85" s="11"/>
      <c r="C85" s="12">
        <f t="shared" si="4"/>
        <v>90226</v>
      </c>
      <c r="D85" s="12"/>
      <c r="E85" s="12">
        <v>61148</v>
      </c>
      <c r="F85" s="12"/>
      <c r="G85" s="12">
        <v>0</v>
      </c>
      <c r="H85" s="12"/>
      <c r="I85" s="12">
        <v>22958</v>
      </c>
      <c r="J85" s="12"/>
      <c r="K85" s="12">
        <v>2053</v>
      </c>
      <c r="L85" s="12"/>
      <c r="M85" s="12">
        <v>4067</v>
      </c>
      <c r="N85" s="12"/>
      <c r="O85" s="12">
        <v>0</v>
      </c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s="13" customFormat="1" ht="13.5" customHeight="1">
      <c r="A86" s="10" t="s">
        <v>80</v>
      </c>
      <c r="B86" s="11"/>
      <c r="C86" s="12">
        <f t="shared" si="4"/>
        <v>51533</v>
      </c>
      <c r="D86" s="12"/>
      <c r="E86" s="12">
        <v>37621</v>
      </c>
      <c r="F86" s="12"/>
      <c r="G86" s="12">
        <v>0</v>
      </c>
      <c r="H86" s="12"/>
      <c r="I86" s="12">
        <v>13912</v>
      </c>
      <c r="J86" s="12"/>
      <c r="K86" s="12">
        <v>0</v>
      </c>
      <c r="L86" s="12"/>
      <c r="M86" s="12">
        <v>0</v>
      </c>
      <c r="N86" s="12"/>
      <c r="O86" s="12">
        <v>0</v>
      </c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s="13" customFormat="1" ht="13.5" customHeight="1">
      <c r="A87" s="10" t="s">
        <v>49</v>
      </c>
      <c r="B87" s="11" t="s">
        <v>9</v>
      </c>
      <c r="C87" s="12">
        <f t="shared" si="4"/>
        <v>27642</v>
      </c>
      <c r="D87" s="12"/>
      <c r="E87" s="12">
        <v>6398</v>
      </c>
      <c r="F87" s="12"/>
      <c r="G87" s="12">
        <v>4380</v>
      </c>
      <c r="H87" s="12"/>
      <c r="I87" s="12">
        <v>1657</v>
      </c>
      <c r="J87" s="12"/>
      <c r="K87" s="12">
        <v>4571</v>
      </c>
      <c r="L87" s="12"/>
      <c r="M87" s="12">
        <v>2831</v>
      </c>
      <c r="N87" s="12"/>
      <c r="O87" s="12">
        <v>7805</v>
      </c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s="13" customFormat="1" ht="13.5" customHeight="1">
      <c r="A88" s="10" t="s">
        <v>63</v>
      </c>
      <c r="B88" s="11"/>
      <c r="C88" s="12">
        <f t="shared" si="4"/>
        <v>1494448</v>
      </c>
      <c r="D88" s="12"/>
      <c r="E88" s="12">
        <v>601841</v>
      </c>
      <c r="F88" s="12"/>
      <c r="G88" s="12">
        <v>116131</v>
      </c>
      <c r="H88" s="12"/>
      <c r="I88" s="12">
        <v>244212</v>
      </c>
      <c r="J88" s="12"/>
      <c r="K88" s="12">
        <v>43522</v>
      </c>
      <c r="L88" s="12"/>
      <c r="M88" s="12">
        <v>350844</v>
      </c>
      <c r="N88" s="12"/>
      <c r="O88" s="12">
        <v>137898</v>
      </c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s="13" customFormat="1" ht="13.5" customHeight="1">
      <c r="A89" s="10" t="s">
        <v>51</v>
      </c>
      <c r="B89" s="11" t="s">
        <v>9</v>
      </c>
      <c r="C89" s="12">
        <f t="shared" si="4"/>
        <v>351339</v>
      </c>
      <c r="D89" s="12"/>
      <c r="E89" s="12">
        <v>259152</v>
      </c>
      <c r="F89" s="12"/>
      <c r="G89" s="12">
        <v>0</v>
      </c>
      <c r="H89" s="12"/>
      <c r="I89" s="12">
        <v>92187</v>
      </c>
      <c r="J89" s="12"/>
      <c r="K89" s="12">
        <v>0</v>
      </c>
      <c r="L89" s="12"/>
      <c r="M89" s="12">
        <v>0</v>
      </c>
      <c r="N89" s="12"/>
      <c r="O89" s="12">
        <v>0</v>
      </c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s="13" customFormat="1" ht="13.5" customHeight="1">
      <c r="A90" s="10" t="s">
        <v>52</v>
      </c>
      <c r="B90" s="11" t="s">
        <v>9</v>
      </c>
      <c r="C90" s="12">
        <f t="shared" si="4"/>
        <v>82780</v>
      </c>
      <c r="D90" s="12"/>
      <c r="E90" s="12">
        <v>37911</v>
      </c>
      <c r="F90" s="12"/>
      <c r="G90" s="12">
        <v>13659</v>
      </c>
      <c r="H90" s="12"/>
      <c r="I90" s="12">
        <v>19533</v>
      </c>
      <c r="J90" s="12"/>
      <c r="K90" s="12">
        <v>5009</v>
      </c>
      <c r="L90" s="12"/>
      <c r="M90" s="12">
        <v>5559</v>
      </c>
      <c r="N90" s="12"/>
      <c r="O90" s="12">
        <v>1109</v>
      </c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s="13" customFormat="1" ht="13.5" customHeight="1">
      <c r="A91" s="10" t="s">
        <v>53</v>
      </c>
      <c r="B91" s="11" t="s">
        <v>9</v>
      </c>
      <c r="C91" s="12">
        <f t="shared" si="4"/>
        <v>688374</v>
      </c>
      <c r="D91" s="12"/>
      <c r="E91" s="12">
        <v>65430</v>
      </c>
      <c r="F91" s="12"/>
      <c r="G91" s="12">
        <v>236505</v>
      </c>
      <c r="H91" s="12"/>
      <c r="I91" s="12">
        <v>110172</v>
      </c>
      <c r="J91" s="12"/>
      <c r="K91" s="12">
        <v>22358</v>
      </c>
      <c r="L91" s="12"/>
      <c r="M91" s="12">
        <v>253909</v>
      </c>
      <c r="N91" s="12"/>
      <c r="O91" s="12">
        <v>0</v>
      </c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s="13" customFormat="1" ht="13.5" customHeight="1">
      <c r="A92" s="10" t="s">
        <v>54</v>
      </c>
      <c r="B92" s="11" t="s">
        <v>9</v>
      </c>
      <c r="C92" s="12">
        <f t="shared" si="4"/>
        <v>81177</v>
      </c>
      <c r="D92" s="12"/>
      <c r="E92" s="12">
        <v>58877</v>
      </c>
      <c r="F92" s="12"/>
      <c r="G92" s="12">
        <v>0</v>
      </c>
      <c r="H92" s="12"/>
      <c r="I92" s="12">
        <v>22300</v>
      </c>
      <c r="J92" s="12"/>
      <c r="K92" s="12">
        <v>0</v>
      </c>
      <c r="L92" s="12"/>
      <c r="M92" s="12">
        <v>0</v>
      </c>
      <c r="N92" s="12"/>
      <c r="O92" s="12">
        <v>0</v>
      </c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s="13" customFormat="1" ht="13.5" customHeight="1">
      <c r="A93" s="10" t="s">
        <v>100</v>
      </c>
      <c r="B93" s="11" t="s">
        <v>9</v>
      </c>
      <c r="C93" s="12">
        <f t="shared" si="4"/>
        <v>200682</v>
      </c>
      <c r="D93" s="12"/>
      <c r="E93" s="12">
        <v>107938</v>
      </c>
      <c r="F93" s="12"/>
      <c r="G93" s="12">
        <v>18771</v>
      </c>
      <c r="H93" s="12"/>
      <c r="I93" s="12">
        <v>47716</v>
      </c>
      <c r="J93" s="12"/>
      <c r="K93" s="12">
        <v>21675</v>
      </c>
      <c r="L93" s="12"/>
      <c r="M93" s="12">
        <v>3861</v>
      </c>
      <c r="N93" s="12"/>
      <c r="O93" s="12">
        <v>721</v>
      </c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s="13" customFormat="1" ht="13.5" customHeight="1">
      <c r="A94" s="10" t="s">
        <v>55</v>
      </c>
      <c r="B94" s="11" t="s">
        <v>9</v>
      </c>
      <c r="C94" s="12">
        <f t="shared" si="4"/>
        <v>1539118</v>
      </c>
      <c r="D94" s="12"/>
      <c r="E94" s="12">
        <v>826428</v>
      </c>
      <c r="F94" s="12"/>
      <c r="G94" s="12">
        <v>205077</v>
      </c>
      <c r="H94" s="12"/>
      <c r="I94" s="12">
        <v>378920</v>
      </c>
      <c r="J94" s="12"/>
      <c r="K94" s="12">
        <v>76991</v>
      </c>
      <c r="L94" s="12"/>
      <c r="M94" s="12">
        <v>40694</v>
      </c>
      <c r="N94" s="12"/>
      <c r="O94" s="12">
        <v>11008</v>
      </c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s="13" customFormat="1" ht="13.5" customHeight="1">
      <c r="A95" s="10" t="s">
        <v>101</v>
      </c>
      <c r="B95" s="11" t="s">
        <v>9</v>
      </c>
      <c r="C95" s="12">
        <f aca="true" t="shared" si="5" ref="C95:C110">SUM(E95:O95)</f>
        <v>580518</v>
      </c>
      <c r="D95" s="12"/>
      <c r="E95" s="12">
        <v>319559</v>
      </c>
      <c r="F95" s="12"/>
      <c r="G95" s="12">
        <v>60397</v>
      </c>
      <c r="H95" s="12"/>
      <c r="I95" s="12">
        <v>145582</v>
      </c>
      <c r="J95" s="12"/>
      <c r="K95" s="12">
        <v>39597</v>
      </c>
      <c r="L95" s="12"/>
      <c r="M95" s="23">
        <v>13626</v>
      </c>
      <c r="N95" s="12"/>
      <c r="O95" s="12">
        <v>1757</v>
      </c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s="13" customFormat="1" ht="13.5" customHeight="1">
      <c r="A96" s="10" t="s">
        <v>56</v>
      </c>
      <c r="B96" s="11" t="s">
        <v>9</v>
      </c>
      <c r="C96" s="23">
        <f t="shared" si="5"/>
        <v>2535933</v>
      </c>
      <c r="D96" s="12"/>
      <c r="E96" s="23">
        <v>1106206</v>
      </c>
      <c r="F96" s="12"/>
      <c r="G96" s="23">
        <v>528194</v>
      </c>
      <c r="H96" s="12"/>
      <c r="I96" s="23">
        <v>578501</v>
      </c>
      <c r="J96" s="12"/>
      <c r="K96" s="23">
        <v>150793</v>
      </c>
      <c r="L96" s="12"/>
      <c r="M96" s="23">
        <v>129548</v>
      </c>
      <c r="N96" s="12"/>
      <c r="O96" s="23">
        <v>42691</v>
      </c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s="13" customFormat="1" ht="13.5" customHeight="1">
      <c r="A97" s="10" t="s">
        <v>102</v>
      </c>
      <c r="B97" s="11" t="s">
        <v>9</v>
      </c>
      <c r="C97" s="23">
        <f t="shared" si="5"/>
        <v>395343</v>
      </c>
      <c r="D97" s="23"/>
      <c r="E97" s="23">
        <v>243437</v>
      </c>
      <c r="F97" s="23"/>
      <c r="G97" s="23">
        <v>13368</v>
      </c>
      <c r="H97" s="23"/>
      <c r="I97" s="23">
        <v>91825</v>
      </c>
      <c r="J97" s="23"/>
      <c r="K97" s="23">
        <v>15677</v>
      </c>
      <c r="L97" s="23"/>
      <c r="M97" s="23">
        <v>31036</v>
      </c>
      <c r="N97" s="23"/>
      <c r="O97" s="23">
        <v>0</v>
      </c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s="13" customFormat="1" ht="13.5" customHeight="1">
      <c r="A98" s="10" t="s">
        <v>57</v>
      </c>
      <c r="B98" s="11" t="s">
        <v>9</v>
      </c>
      <c r="C98" s="23">
        <f t="shared" si="5"/>
        <v>2029724</v>
      </c>
      <c r="D98" s="23"/>
      <c r="E98" s="23">
        <v>892372</v>
      </c>
      <c r="F98" s="23"/>
      <c r="G98" s="23">
        <v>474275</v>
      </c>
      <c r="H98" s="23"/>
      <c r="I98" s="23">
        <v>433435</v>
      </c>
      <c r="J98" s="23"/>
      <c r="K98" s="23">
        <v>109143</v>
      </c>
      <c r="L98" s="23"/>
      <c r="M98" s="23">
        <v>87453</v>
      </c>
      <c r="N98" s="23"/>
      <c r="O98" s="23">
        <v>33046</v>
      </c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s="13" customFormat="1" ht="13.5" customHeight="1">
      <c r="A99" s="10" t="s">
        <v>109</v>
      </c>
      <c r="B99" s="11"/>
      <c r="C99" s="23">
        <f t="shared" si="5"/>
        <v>506086</v>
      </c>
      <c r="D99" s="23"/>
      <c r="E99" s="23">
        <v>302033</v>
      </c>
      <c r="F99" s="23"/>
      <c r="G99" s="23">
        <v>36081</v>
      </c>
      <c r="H99" s="23"/>
      <c r="I99" s="23">
        <v>137056</v>
      </c>
      <c r="J99" s="23"/>
      <c r="K99" s="23">
        <v>17372</v>
      </c>
      <c r="L99" s="23"/>
      <c r="M99" s="23">
        <v>9788</v>
      </c>
      <c r="N99" s="23"/>
      <c r="O99" s="23">
        <v>3756</v>
      </c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s="13" customFormat="1" ht="13.5" customHeight="1">
      <c r="A100" s="10" t="s">
        <v>123</v>
      </c>
      <c r="B100" s="11" t="s">
        <v>9</v>
      </c>
      <c r="C100" s="23">
        <f t="shared" si="5"/>
        <v>132200</v>
      </c>
      <c r="D100" s="23"/>
      <c r="E100" s="23">
        <v>33530</v>
      </c>
      <c r="F100" s="23"/>
      <c r="G100" s="23">
        <v>56408</v>
      </c>
      <c r="H100" s="23"/>
      <c r="I100" s="23">
        <v>34065</v>
      </c>
      <c r="J100" s="23"/>
      <c r="K100" s="23">
        <v>145</v>
      </c>
      <c r="L100" s="23"/>
      <c r="M100" s="12">
        <v>8052</v>
      </c>
      <c r="N100" s="23"/>
      <c r="O100" s="23">
        <v>0</v>
      </c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s="13" customFormat="1" ht="13.5" customHeight="1">
      <c r="A101" s="10" t="s">
        <v>120</v>
      </c>
      <c r="B101" s="11"/>
      <c r="C101" s="23">
        <f t="shared" si="5"/>
        <v>1099570</v>
      </c>
      <c r="D101" s="23"/>
      <c r="E101" s="23">
        <v>641859</v>
      </c>
      <c r="F101" s="23"/>
      <c r="G101" s="23">
        <v>85653</v>
      </c>
      <c r="H101" s="23"/>
      <c r="I101" s="23">
        <v>266618</v>
      </c>
      <c r="J101" s="23"/>
      <c r="K101" s="23">
        <v>19671</v>
      </c>
      <c r="L101" s="23"/>
      <c r="M101" s="12">
        <v>63071</v>
      </c>
      <c r="N101" s="23"/>
      <c r="O101" s="23">
        <v>22698</v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s="13" customFormat="1" ht="13.5" customHeight="1">
      <c r="A102" s="10" t="s">
        <v>103</v>
      </c>
      <c r="B102" s="11" t="s">
        <v>9</v>
      </c>
      <c r="C102" s="12">
        <f t="shared" si="5"/>
        <v>234380</v>
      </c>
      <c r="D102" s="12"/>
      <c r="E102" s="12">
        <v>78521</v>
      </c>
      <c r="F102" s="12"/>
      <c r="G102" s="12">
        <v>69042</v>
      </c>
      <c r="H102" s="12"/>
      <c r="I102" s="12">
        <v>56118</v>
      </c>
      <c r="J102" s="12"/>
      <c r="K102" s="12">
        <v>2265</v>
      </c>
      <c r="L102" s="12"/>
      <c r="M102" s="12">
        <v>26547</v>
      </c>
      <c r="N102" s="12"/>
      <c r="O102" s="12">
        <v>1887</v>
      </c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s="13" customFormat="1" ht="13.5" customHeight="1">
      <c r="A103" s="10" t="s">
        <v>58</v>
      </c>
      <c r="B103" s="11" t="s">
        <v>9</v>
      </c>
      <c r="C103" s="12">
        <f t="shared" si="5"/>
        <v>3613085</v>
      </c>
      <c r="D103" s="12"/>
      <c r="E103" s="12">
        <v>1858494</v>
      </c>
      <c r="F103" s="12"/>
      <c r="G103" s="12">
        <v>566769</v>
      </c>
      <c r="H103" s="12"/>
      <c r="I103" s="12">
        <v>861343</v>
      </c>
      <c r="J103" s="12"/>
      <c r="K103" s="12">
        <v>170318</v>
      </c>
      <c r="L103" s="12"/>
      <c r="M103" s="12">
        <v>106376</v>
      </c>
      <c r="N103" s="12"/>
      <c r="O103" s="12">
        <v>49785</v>
      </c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s="13" customFormat="1" ht="13.5" customHeight="1">
      <c r="A104" s="10" t="s">
        <v>104</v>
      </c>
      <c r="B104" s="11" t="s">
        <v>9</v>
      </c>
      <c r="C104" s="12">
        <f t="shared" si="5"/>
        <v>255114</v>
      </c>
      <c r="D104" s="12"/>
      <c r="E104" s="12">
        <v>66435</v>
      </c>
      <c r="F104" s="12"/>
      <c r="G104" s="12">
        <v>110465</v>
      </c>
      <c r="H104" s="12"/>
      <c r="I104" s="12">
        <v>62346</v>
      </c>
      <c r="J104" s="12"/>
      <c r="K104" s="12">
        <v>5660</v>
      </c>
      <c r="L104" s="12"/>
      <c r="M104" s="12">
        <v>8383</v>
      </c>
      <c r="N104" s="12"/>
      <c r="O104" s="12">
        <v>1825</v>
      </c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s="13" customFormat="1" ht="13.5" customHeight="1">
      <c r="A105" s="10" t="s">
        <v>59</v>
      </c>
      <c r="B105" s="11" t="s">
        <v>9</v>
      </c>
      <c r="C105" s="12">
        <f t="shared" si="5"/>
        <v>3699940</v>
      </c>
      <c r="D105" s="12"/>
      <c r="E105" s="12">
        <v>1947685</v>
      </c>
      <c r="F105" s="12"/>
      <c r="G105" s="12">
        <v>551715</v>
      </c>
      <c r="H105" s="12"/>
      <c r="I105" s="12">
        <v>874731</v>
      </c>
      <c r="J105" s="12"/>
      <c r="K105" s="12">
        <v>172445</v>
      </c>
      <c r="L105" s="12"/>
      <c r="M105" s="12">
        <v>108902</v>
      </c>
      <c r="N105" s="12"/>
      <c r="O105" s="12">
        <v>44462</v>
      </c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s="13" customFormat="1" ht="13.5" customHeight="1">
      <c r="A106" s="10" t="s">
        <v>105</v>
      </c>
      <c r="B106" s="11" t="s">
        <v>9</v>
      </c>
      <c r="C106" s="12">
        <f t="shared" si="5"/>
        <v>452221</v>
      </c>
      <c r="D106" s="12"/>
      <c r="E106" s="12">
        <v>254406</v>
      </c>
      <c r="F106" s="12"/>
      <c r="G106" s="12">
        <v>70058</v>
      </c>
      <c r="H106" s="12"/>
      <c r="I106" s="12">
        <v>113302</v>
      </c>
      <c r="J106" s="12"/>
      <c r="K106" s="12">
        <v>10606</v>
      </c>
      <c r="L106" s="12"/>
      <c r="M106" s="23">
        <v>3849</v>
      </c>
      <c r="N106" s="12"/>
      <c r="O106" s="12">
        <v>0</v>
      </c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s="13" customFormat="1" ht="13.5" customHeight="1">
      <c r="A107" s="10" t="s">
        <v>60</v>
      </c>
      <c r="B107" s="11" t="s">
        <v>9</v>
      </c>
      <c r="C107" s="23">
        <f t="shared" si="5"/>
        <v>4251696</v>
      </c>
      <c r="D107" s="12"/>
      <c r="E107" s="23">
        <v>2199927</v>
      </c>
      <c r="F107" s="12"/>
      <c r="G107" s="23">
        <v>664739</v>
      </c>
      <c r="H107" s="12"/>
      <c r="I107" s="23">
        <v>1034170</v>
      </c>
      <c r="J107" s="12"/>
      <c r="K107" s="23">
        <v>180833</v>
      </c>
      <c r="L107" s="12"/>
      <c r="M107" s="23">
        <v>135020</v>
      </c>
      <c r="N107" s="12"/>
      <c r="O107" s="23">
        <v>37007</v>
      </c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s="13" customFormat="1" ht="13.5" customHeight="1">
      <c r="A108" s="10" t="s">
        <v>126</v>
      </c>
      <c r="B108" s="11"/>
      <c r="C108" s="23">
        <f t="shared" si="5"/>
        <v>34479</v>
      </c>
      <c r="D108" s="12"/>
      <c r="E108" s="23">
        <v>25007</v>
      </c>
      <c r="F108" s="12"/>
      <c r="G108" s="23">
        <v>0</v>
      </c>
      <c r="H108" s="12"/>
      <c r="I108" s="23">
        <v>9472</v>
      </c>
      <c r="J108" s="12"/>
      <c r="K108" s="23">
        <v>0</v>
      </c>
      <c r="L108" s="12"/>
      <c r="M108" s="23">
        <v>0</v>
      </c>
      <c r="N108" s="12"/>
      <c r="O108" s="23">
        <v>0</v>
      </c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s="13" customFormat="1" ht="13.5" customHeight="1">
      <c r="A109" s="10" t="s">
        <v>17</v>
      </c>
      <c r="B109" s="11" t="s">
        <v>9</v>
      </c>
      <c r="C109" s="23">
        <f t="shared" si="5"/>
        <v>155049</v>
      </c>
      <c r="D109" s="23"/>
      <c r="E109" s="23">
        <v>109364</v>
      </c>
      <c r="F109" s="23"/>
      <c r="G109" s="23">
        <v>0</v>
      </c>
      <c r="H109" s="23">
        <v>0</v>
      </c>
      <c r="I109" s="23">
        <v>41085</v>
      </c>
      <c r="J109" s="23"/>
      <c r="K109" s="23">
        <v>3809</v>
      </c>
      <c r="L109" s="23"/>
      <c r="M109" s="13">
        <v>791</v>
      </c>
      <c r="N109" s="23"/>
      <c r="O109" s="23">
        <v>0</v>
      </c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s="13" customFormat="1" ht="13.5" customHeight="1">
      <c r="A110" s="10" t="s">
        <v>127</v>
      </c>
      <c r="B110" s="11"/>
      <c r="C110" s="29">
        <f t="shared" si="5"/>
        <v>389050</v>
      </c>
      <c r="D110" s="23"/>
      <c r="E110" s="29">
        <v>199895</v>
      </c>
      <c r="F110" s="23"/>
      <c r="G110" s="29">
        <v>48637</v>
      </c>
      <c r="H110" s="23"/>
      <c r="I110" s="29">
        <v>81277</v>
      </c>
      <c r="J110" s="23"/>
      <c r="K110" s="29">
        <v>31633</v>
      </c>
      <c r="L110" s="23"/>
      <c r="M110" s="29">
        <v>27608</v>
      </c>
      <c r="N110" s="23"/>
      <c r="O110" s="29">
        <v>0</v>
      </c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s="13" customFormat="1" ht="13.5" customHeight="1">
      <c r="A111" s="10"/>
      <c r="B111" s="11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s="13" customFormat="1" ht="13.5" customHeight="1">
      <c r="A112" s="10" t="s">
        <v>74</v>
      </c>
      <c r="B112" s="11" t="s">
        <v>9</v>
      </c>
      <c r="C112" s="29">
        <f>SUM(E112:O112)</f>
        <v>39983787</v>
      </c>
      <c r="D112" s="23"/>
      <c r="E112" s="29">
        <f>SUM(E67:E110)</f>
        <v>19055868</v>
      </c>
      <c r="F112" s="23" t="s">
        <v>9</v>
      </c>
      <c r="G112" s="29">
        <f>SUM(G67:G110)</f>
        <v>5425171</v>
      </c>
      <c r="H112" s="23" t="s">
        <v>9</v>
      </c>
      <c r="I112" s="29">
        <f>SUM(I67:I110)</f>
        <v>8711333</v>
      </c>
      <c r="J112" s="23" t="s">
        <v>9</v>
      </c>
      <c r="K112" s="29">
        <f>SUM(K67:K110)</f>
        <v>1803622</v>
      </c>
      <c r="L112" s="23" t="s">
        <v>9</v>
      </c>
      <c r="M112" s="29">
        <f>SUM(M67:M111)</f>
        <v>3598552</v>
      </c>
      <c r="N112" s="23" t="s">
        <v>9</v>
      </c>
      <c r="O112" s="29">
        <f>SUM(O67:O110)</f>
        <v>1389241</v>
      </c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s="13" customFormat="1" ht="13.5" customHeight="1">
      <c r="A113" s="10"/>
      <c r="B113" s="11" t="s">
        <v>9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s="13" customFormat="1" ht="13.5" customHeight="1">
      <c r="A114" s="10" t="s">
        <v>95</v>
      </c>
      <c r="B114" s="11" t="s">
        <v>9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s="13" customFormat="1" ht="13.5" customHeight="1">
      <c r="A115" s="10" t="s">
        <v>50</v>
      </c>
      <c r="B115" s="11" t="s">
        <v>9</v>
      </c>
      <c r="C115" s="12">
        <f>SUM(E115:O115)</f>
        <v>2693989</v>
      </c>
      <c r="D115" s="12"/>
      <c r="E115" s="12">
        <v>1349365</v>
      </c>
      <c r="F115" s="12"/>
      <c r="G115" s="12">
        <v>181579</v>
      </c>
      <c r="H115" s="12"/>
      <c r="I115" s="12">
        <v>559709</v>
      </c>
      <c r="J115" s="12"/>
      <c r="K115" s="12">
        <v>55589</v>
      </c>
      <c r="L115" s="12"/>
      <c r="M115" s="12">
        <v>397622</v>
      </c>
      <c r="N115" s="12"/>
      <c r="O115" s="12">
        <v>150125</v>
      </c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s="13" customFormat="1" ht="13.5" customHeight="1">
      <c r="A116" s="10" t="s">
        <v>52</v>
      </c>
      <c r="B116" s="11"/>
      <c r="C116" s="12">
        <f>SUM(E116:O116)</f>
        <v>86213</v>
      </c>
      <c r="D116" s="12"/>
      <c r="E116" s="12">
        <v>39721</v>
      </c>
      <c r="F116" s="12"/>
      <c r="G116" s="12">
        <v>0</v>
      </c>
      <c r="H116" s="12"/>
      <c r="I116" s="12">
        <v>15045</v>
      </c>
      <c r="J116" s="12"/>
      <c r="K116" s="12">
        <v>22972</v>
      </c>
      <c r="L116" s="12"/>
      <c r="M116" s="12">
        <v>8475</v>
      </c>
      <c r="N116" s="12"/>
      <c r="O116" s="12">
        <v>0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36" s="13" customFormat="1" ht="13.5" customHeight="1">
      <c r="A117" s="10" t="s">
        <v>61</v>
      </c>
      <c r="B117" s="11" t="s">
        <v>9</v>
      </c>
      <c r="C117" s="23">
        <f>SUM(E117:O117)</f>
        <v>617959</v>
      </c>
      <c r="D117" s="23"/>
      <c r="E117" s="23">
        <v>357271</v>
      </c>
      <c r="F117" s="23"/>
      <c r="G117" s="23">
        <v>66471</v>
      </c>
      <c r="H117" s="23"/>
      <c r="I117" s="23">
        <v>154292</v>
      </c>
      <c r="J117" s="23"/>
      <c r="K117" s="23">
        <v>14329</v>
      </c>
      <c r="L117" s="23"/>
      <c r="M117" s="23">
        <v>22006</v>
      </c>
      <c r="N117" s="23"/>
      <c r="O117" s="23">
        <v>3590</v>
      </c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5"/>
      <c r="AC117" s="25"/>
      <c r="AD117" s="25"/>
      <c r="AE117" s="25"/>
      <c r="AF117" s="25"/>
      <c r="AG117" s="25"/>
      <c r="AH117" s="25"/>
      <c r="AI117" s="25"/>
      <c r="AJ117" s="25"/>
    </row>
    <row r="118" spans="1:36" s="13" customFormat="1" ht="13.5" customHeight="1">
      <c r="A118" s="10" t="s">
        <v>124</v>
      </c>
      <c r="B118" s="11" t="s">
        <v>9</v>
      </c>
      <c r="C118" s="29">
        <f>SUM(E118:O118)</f>
        <v>251554</v>
      </c>
      <c r="D118" s="12"/>
      <c r="E118" s="29">
        <v>88044</v>
      </c>
      <c r="F118" s="12"/>
      <c r="G118" s="29">
        <v>20124</v>
      </c>
      <c r="H118" s="12"/>
      <c r="I118" s="29">
        <v>12578</v>
      </c>
      <c r="J118" s="12"/>
      <c r="K118" s="29">
        <v>0</v>
      </c>
      <c r="L118" s="12"/>
      <c r="M118" s="29">
        <v>130808</v>
      </c>
      <c r="N118" s="12"/>
      <c r="O118" s="29">
        <v>0</v>
      </c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5"/>
      <c r="AC118" s="25"/>
      <c r="AD118" s="25"/>
      <c r="AE118" s="25"/>
      <c r="AF118" s="25"/>
      <c r="AG118" s="25"/>
      <c r="AH118" s="25"/>
      <c r="AI118" s="25"/>
      <c r="AJ118" s="25"/>
    </row>
    <row r="119" spans="1:36" s="13" customFormat="1" ht="13.5" customHeight="1">
      <c r="A119" s="10"/>
      <c r="B119" s="11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5"/>
      <c r="AC119" s="25"/>
      <c r="AD119" s="25"/>
      <c r="AE119" s="25"/>
      <c r="AF119" s="25"/>
      <c r="AG119" s="25"/>
      <c r="AH119" s="25"/>
      <c r="AI119" s="25"/>
      <c r="AJ119" s="25"/>
    </row>
    <row r="120" spans="1:27" s="13" customFormat="1" ht="13.5" customHeight="1">
      <c r="A120" s="10" t="s">
        <v>75</v>
      </c>
      <c r="B120" s="11" t="s">
        <v>9</v>
      </c>
      <c r="C120" s="29">
        <f aca="true" t="shared" si="6" ref="C120:C126">SUM(E120:O120)</f>
        <v>3649715</v>
      </c>
      <c r="D120" s="23"/>
      <c r="E120" s="29">
        <f>SUM(E115:E118)</f>
        <v>1834401</v>
      </c>
      <c r="F120" s="23"/>
      <c r="G120" s="29">
        <f>SUM(G115:G118)</f>
        <v>268174</v>
      </c>
      <c r="H120" s="23"/>
      <c r="I120" s="29">
        <f>SUM(I115:I118)</f>
        <v>741624</v>
      </c>
      <c r="J120" s="23"/>
      <c r="K120" s="29">
        <f>SUM(K115:K118)</f>
        <v>92890</v>
      </c>
      <c r="L120" s="23"/>
      <c r="M120" s="29">
        <f>SUM(M115:M118)</f>
        <v>558911</v>
      </c>
      <c r="N120" s="23"/>
      <c r="O120" s="29">
        <f>SUM(O115:O118)</f>
        <v>153715</v>
      </c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s="13" customFormat="1" ht="13.5" customHeight="1">
      <c r="A121" s="10"/>
      <c r="B121" s="11" t="s">
        <v>9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s="13" customFormat="1" ht="13.5" customHeight="1">
      <c r="A122" s="10" t="s">
        <v>96</v>
      </c>
      <c r="B122" s="11" t="s">
        <v>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s="13" customFormat="1" ht="13.5" customHeight="1">
      <c r="A123" s="10" t="s">
        <v>46</v>
      </c>
      <c r="B123" s="11"/>
      <c r="C123" s="12">
        <f>SUM(E123:O123)</f>
        <v>1685118</v>
      </c>
      <c r="D123" s="12"/>
      <c r="E123" s="12">
        <v>1007286</v>
      </c>
      <c r="F123" s="12"/>
      <c r="G123" s="12">
        <v>125206</v>
      </c>
      <c r="H123" s="12"/>
      <c r="I123" s="12">
        <v>421133</v>
      </c>
      <c r="J123" s="12"/>
      <c r="K123" s="12">
        <v>53866</v>
      </c>
      <c r="L123" s="12"/>
      <c r="M123" s="12">
        <v>65698</v>
      </c>
      <c r="N123" s="12"/>
      <c r="O123" s="12">
        <v>11929</v>
      </c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s="13" customFormat="1" ht="13.5" customHeight="1">
      <c r="A124" s="10" t="s">
        <v>112</v>
      </c>
      <c r="B124" s="11" t="s">
        <v>9</v>
      </c>
      <c r="C124" s="12">
        <f>SUM(E124:O124)</f>
        <v>1097161</v>
      </c>
      <c r="D124" s="12"/>
      <c r="E124" s="12">
        <v>457499</v>
      </c>
      <c r="F124" s="12"/>
      <c r="G124" s="12">
        <v>88116</v>
      </c>
      <c r="H124" s="12"/>
      <c r="I124" s="12">
        <v>199098</v>
      </c>
      <c r="J124" s="12"/>
      <c r="K124" s="12">
        <v>13839</v>
      </c>
      <c r="L124" s="12"/>
      <c r="M124" s="12">
        <v>311049</v>
      </c>
      <c r="N124" s="12"/>
      <c r="O124" s="12">
        <v>27560</v>
      </c>
      <c r="P124" s="24"/>
      <c r="Q124" s="24"/>
      <c r="R124" s="24"/>
      <c r="S124" s="24"/>
      <c r="T124" s="24"/>
      <c r="U124" s="24"/>
      <c r="V124" s="24"/>
      <c r="W124" s="24"/>
      <c r="X124" s="10"/>
      <c r="Y124" s="10"/>
      <c r="Z124" s="10"/>
      <c r="AA124" s="10"/>
    </row>
    <row r="125" spans="1:27" s="13" customFormat="1" ht="13.5" customHeight="1">
      <c r="A125" s="10" t="s">
        <v>51</v>
      </c>
      <c r="B125" s="11" t="s">
        <v>9</v>
      </c>
      <c r="C125" s="23">
        <f t="shared" si="6"/>
        <v>97503</v>
      </c>
      <c r="D125" s="12"/>
      <c r="E125" s="23">
        <v>27608</v>
      </c>
      <c r="F125" s="12"/>
      <c r="G125" s="23">
        <v>41016</v>
      </c>
      <c r="H125" s="12"/>
      <c r="I125" s="23">
        <v>25992</v>
      </c>
      <c r="J125" s="12"/>
      <c r="K125" s="23">
        <v>0</v>
      </c>
      <c r="L125" s="12"/>
      <c r="M125" s="23">
        <v>0</v>
      </c>
      <c r="N125" s="12"/>
      <c r="O125" s="23">
        <v>2887</v>
      </c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s="13" customFormat="1" ht="13.5" customHeight="1">
      <c r="A126" s="10" t="s">
        <v>113</v>
      </c>
      <c r="B126" s="11" t="s">
        <v>9</v>
      </c>
      <c r="C126" s="23">
        <f t="shared" si="6"/>
        <v>273317</v>
      </c>
      <c r="D126" s="23"/>
      <c r="E126" s="23">
        <v>157481</v>
      </c>
      <c r="F126" s="23"/>
      <c r="G126" s="23">
        <v>40753</v>
      </c>
      <c r="H126" s="23"/>
      <c r="I126" s="23">
        <v>75083</v>
      </c>
      <c r="J126" s="23"/>
      <c r="K126" s="23">
        <v>0</v>
      </c>
      <c r="L126" s="23"/>
      <c r="M126" s="23">
        <v>0</v>
      </c>
      <c r="N126" s="23"/>
      <c r="O126" s="23">
        <v>0</v>
      </c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s="13" customFormat="1" ht="13.5" customHeight="1">
      <c r="A127" s="10" t="s">
        <v>114</v>
      </c>
      <c r="B127" s="11" t="s">
        <v>9</v>
      </c>
      <c r="C127" s="12">
        <f>SUM(E127:O127)</f>
        <v>294416</v>
      </c>
      <c r="D127" s="12"/>
      <c r="E127" s="12">
        <v>213537</v>
      </c>
      <c r="F127" s="12"/>
      <c r="G127" s="12">
        <v>0</v>
      </c>
      <c r="H127" s="12"/>
      <c r="I127" s="12">
        <v>80879</v>
      </c>
      <c r="J127" s="12"/>
      <c r="K127" s="12">
        <v>0</v>
      </c>
      <c r="L127" s="12"/>
      <c r="M127" s="12">
        <v>0</v>
      </c>
      <c r="N127" s="12"/>
      <c r="O127" s="12">
        <v>0</v>
      </c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s="13" customFormat="1" ht="13.5" customHeight="1">
      <c r="A128" s="10"/>
      <c r="B128" s="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s="13" customFormat="1" ht="13.5" customHeight="1">
      <c r="A129" s="10" t="s">
        <v>66</v>
      </c>
      <c r="B129" s="11"/>
      <c r="C129" s="2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s="13" customFormat="1" ht="13.5" customHeight="1">
      <c r="A130" s="13" t="s">
        <v>67</v>
      </c>
      <c r="B130" s="11" t="s">
        <v>9</v>
      </c>
      <c r="C130" s="12">
        <f aca="true" t="shared" si="7" ref="C130:C137">SUM(E130:O130)</f>
        <v>2350085</v>
      </c>
      <c r="D130" s="12"/>
      <c r="E130" s="12">
        <v>903384</v>
      </c>
      <c r="F130" s="12"/>
      <c r="G130" s="12">
        <v>637041</v>
      </c>
      <c r="H130" s="12"/>
      <c r="I130" s="12">
        <v>582211</v>
      </c>
      <c r="J130" s="12"/>
      <c r="K130" s="12">
        <v>28560</v>
      </c>
      <c r="L130" s="12"/>
      <c r="M130" s="12">
        <v>177602</v>
      </c>
      <c r="N130" s="12"/>
      <c r="O130" s="12">
        <v>21287</v>
      </c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s="13" customFormat="1" ht="13.5" customHeight="1">
      <c r="A131" s="10" t="s">
        <v>68</v>
      </c>
      <c r="B131" s="11" t="s">
        <v>9</v>
      </c>
      <c r="C131" s="23">
        <f t="shared" si="7"/>
        <v>1862408</v>
      </c>
      <c r="D131" s="12"/>
      <c r="E131" s="23">
        <v>0</v>
      </c>
      <c r="F131" s="12"/>
      <c r="G131" s="23">
        <v>0</v>
      </c>
      <c r="H131" s="12"/>
      <c r="I131" s="23">
        <v>0</v>
      </c>
      <c r="J131" s="12"/>
      <c r="K131" s="23">
        <v>0</v>
      </c>
      <c r="L131" s="12"/>
      <c r="M131" s="23">
        <v>1862408</v>
      </c>
      <c r="N131" s="12"/>
      <c r="O131" s="23">
        <v>0</v>
      </c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s="13" customFormat="1" ht="13.5" customHeight="1">
      <c r="A132" s="10" t="s">
        <v>69</v>
      </c>
      <c r="B132" s="11" t="s">
        <v>9</v>
      </c>
      <c r="C132" s="23">
        <f t="shared" si="7"/>
        <v>8368</v>
      </c>
      <c r="D132" s="23"/>
      <c r="E132" s="23">
        <v>0</v>
      </c>
      <c r="F132" s="23"/>
      <c r="G132" s="23">
        <v>64945</v>
      </c>
      <c r="H132" s="23"/>
      <c r="I132" s="23">
        <v>20782</v>
      </c>
      <c r="J132" s="23"/>
      <c r="K132" s="23">
        <v>0</v>
      </c>
      <c r="L132" s="23"/>
      <c r="M132" s="23">
        <v>-87047</v>
      </c>
      <c r="N132" s="23"/>
      <c r="O132" s="23">
        <v>9688</v>
      </c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s="13" customFormat="1" ht="13.5" customHeight="1">
      <c r="A133" s="10" t="s">
        <v>88</v>
      </c>
      <c r="B133" s="11"/>
      <c r="C133" s="23">
        <f t="shared" si="7"/>
        <v>311405</v>
      </c>
      <c r="D133" s="23"/>
      <c r="E133" s="23">
        <v>109702</v>
      </c>
      <c r="F133" s="23"/>
      <c r="G133" s="23">
        <v>0</v>
      </c>
      <c r="H133" s="23"/>
      <c r="I133" s="23">
        <v>41550</v>
      </c>
      <c r="J133" s="23"/>
      <c r="K133" s="23">
        <v>2170</v>
      </c>
      <c r="L133" s="23"/>
      <c r="M133" s="23">
        <v>50062</v>
      </c>
      <c r="N133" s="23"/>
      <c r="O133" s="23">
        <v>107921</v>
      </c>
      <c r="P133" s="24"/>
      <c r="Q133" s="24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s="13" customFormat="1" ht="13.5" customHeight="1">
      <c r="A134" s="10" t="s">
        <v>70</v>
      </c>
      <c r="B134" s="11" t="s">
        <v>9</v>
      </c>
      <c r="C134" s="23">
        <f t="shared" si="7"/>
        <v>49207</v>
      </c>
      <c r="D134" s="12"/>
      <c r="E134" s="12">
        <v>0</v>
      </c>
      <c r="F134" s="12"/>
      <c r="G134" s="12">
        <v>0</v>
      </c>
      <c r="H134" s="12"/>
      <c r="I134" s="12">
        <v>0</v>
      </c>
      <c r="J134" s="12"/>
      <c r="K134" s="12">
        <v>0</v>
      </c>
      <c r="L134" s="12"/>
      <c r="M134" s="12">
        <v>49207</v>
      </c>
      <c r="N134" s="12"/>
      <c r="O134" s="12">
        <v>0</v>
      </c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s="13" customFormat="1" ht="13.5" customHeight="1">
      <c r="A135" s="10" t="s">
        <v>115</v>
      </c>
      <c r="B135" s="26" t="s">
        <v>9</v>
      </c>
      <c r="C135" s="23">
        <f t="shared" si="7"/>
        <v>25000</v>
      </c>
      <c r="D135" s="23"/>
      <c r="E135" s="23">
        <v>25000</v>
      </c>
      <c r="F135" s="23"/>
      <c r="G135" s="23">
        <v>0</v>
      </c>
      <c r="H135" s="23"/>
      <c r="I135" s="23">
        <v>0</v>
      </c>
      <c r="J135" s="23"/>
      <c r="K135" s="23">
        <v>0</v>
      </c>
      <c r="L135" s="23"/>
      <c r="M135" s="23">
        <v>0</v>
      </c>
      <c r="N135" s="23"/>
      <c r="O135" s="23">
        <v>0</v>
      </c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s="13" customFormat="1" ht="13.5" customHeight="1">
      <c r="A136" s="10" t="s">
        <v>116</v>
      </c>
      <c r="B136" s="11" t="s">
        <v>9</v>
      </c>
      <c r="C136" s="23">
        <f t="shared" si="7"/>
        <v>14745</v>
      </c>
      <c r="D136" s="12"/>
      <c r="E136" s="12">
        <v>0</v>
      </c>
      <c r="F136" s="12"/>
      <c r="G136" s="12">
        <v>0</v>
      </c>
      <c r="H136" s="12"/>
      <c r="I136" s="12">
        <v>0</v>
      </c>
      <c r="J136" s="12"/>
      <c r="K136" s="12">
        <v>1236</v>
      </c>
      <c r="L136" s="12"/>
      <c r="M136" s="12">
        <v>13509</v>
      </c>
      <c r="N136" s="12"/>
      <c r="O136" s="12">
        <v>0</v>
      </c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s="13" customFormat="1" ht="13.5" customHeight="1">
      <c r="A137" s="10" t="s">
        <v>77</v>
      </c>
      <c r="B137" s="11" t="s">
        <v>9</v>
      </c>
      <c r="C137" s="43">
        <f t="shared" si="7"/>
        <v>4621218</v>
      </c>
      <c r="D137" s="12"/>
      <c r="E137" s="43">
        <f>SUM(E130:E136)</f>
        <v>1038086</v>
      </c>
      <c r="F137" s="12" t="s">
        <v>9</v>
      </c>
      <c r="G137" s="43">
        <f>SUM(G130:G136)</f>
        <v>701986</v>
      </c>
      <c r="H137" s="12" t="s">
        <v>9</v>
      </c>
      <c r="I137" s="43">
        <f>SUM(I130:I136)</f>
        <v>644543</v>
      </c>
      <c r="J137" s="12" t="s">
        <v>9</v>
      </c>
      <c r="K137" s="43">
        <f>SUM(K130:K136)</f>
        <v>31966</v>
      </c>
      <c r="L137" s="12" t="s">
        <v>9</v>
      </c>
      <c r="M137" s="43">
        <f>SUM(M130:M136)</f>
        <v>2065741</v>
      </c>
      <c r="N137" s="12" t="s">
        <v>9</v>
      </c>
      <c r="O137" s="43">
        <f>SUM(O130:O136)</f>
        <v>138896</v>
      </c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s="13" customFormat="1" ht="13.5" customHeight="1">
      <c r="A138" s="10"/>
      <c r="B138" s="11" t="s">
        <v>9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s="13" customFormat="1" ht="13.5" customHeight="1">
      <c r="A139" s="10" t="s">
        <v>91</v>
      </c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24"/>
      <c r="Q139" s="24"/>
      <c r="R139" s="24"/>
      <c r="S139" s="24"/>
      <c r="T139" s="24"/>
      <c r="U139" s="24"/>
      <c r="V139" s="24"/>
      <c r="W139" s="24"/>
      <c r="X139" s="10"/>
      <c r="Y139" s="10"/>
      <c r="Z139" s="10"/>
      <c r="AA139" s="10"/>
    </row>
    <row r="140" spans="1:27" s="13" customFormat="1" ht="13.5" customHeight="1">
      <c r="A140" s="10" t="s">
        <v>71</v>
      </c>
      <c r="B140" s="11"/>
      <c r="C140" s="12">
        <f>SUM(E140:O140)</f>
        <v>159539</v>
      </c>
      <c r="D140" s="12">
        <v>0</v>
      </c>
      <c r="E140" s="12">
        <v>119803</v>
      </c>
      <c r="F140" s="12"/>
      <c r="G140" s="12">
        <v>6193</v>
      </c>
      <c r="H140" s="12">
        <v>0</v>
      </c>
      <c r="I140" s="12">
        <v>30062</v>
      </c>
      <c r="J140" s="12"/>
      <c r="K140" s="12">
        <v>0</v>
      </c>
      <c r="L140" s="12"/>
      <c r="M140" s="12">
        <v>3481</v>
      </c>
      <c r="N140" s="12"/>
      <c r="O140" s="12">
        <v>0</v>
      </c>
      <c r="P140" s="24"/>
      <c r="Q140" s="24"/>
      <c r="R140" s="24"/>
      <c r="S140" s="24"/>
      <c r="T140" s="24"/>
      <c r="U140" s="24"/>
      <c r="V140" s="24"/>
      <c r="W140" s="24"/>
      <c r="X140" s="10"/>
      <c r="Y140" s="10"/>
      <c r="Z140" s="10"/>
      <c r="AA140" s="10"/>
    </row>
    <row r="141" spans="1:27" s="13" customFormat="1" ht="13.5" customHeight="1">
      <c r="A141" s="10" t="s">
        <v>108</v>
      </c>
      <c r="B141" s="11" t="s">
        <v>9</v>
      </c>
      <c r="C141" s="23">
        <f>SUM(E141:O141)</f>
        <v>1674347</v>
      </c>
      <c r="D141" s="12"/>
      <c r="E141" s="23">
        <v>627573</v>
      </c>
      <c r="F141" s="12"/>
      <c r="G141" s="23">
        <v>407995</v>
      </c>
      <c r="H141" s="12"/>
      <c r="I141" s="23">
        <v>137161</v>
      </c>
      <c r="J141" s="12"/>
      <c r="K141" s="23">
        <v>0</v>
      </c>
      <c r="L141" s="12"/>
      <c r="M141" s="23">
        <v>501618</v>
      </c>
      <c r="N141" s="12"/>
      <c r="O141" s="23">
        <v>0</v>
      </c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s="13" customFormat="1" ht="13.5" customHeight="1">
      <c r="A142" s="10"/>
      <c r="B142" s="11" t="s">
        <v>9</v>
      </c>
      <c r="C142" s="34"/>
      <c r="D142" s="23"/>
      <c r="E142" s="34"/>
      <c r="F142" s="23"/>
      <c r="G142" s="34"/>
      <c r="H142" s="23"/>
      <c r="I142" s="34"/>
      <c r="J142" s="23"/>
      <c r="K142" s="34"/>
      <c r="L142" s="23"/>
      <c r="M142" s="34"/>
      <c r="N142" s="23"/>
      <c r="O142" s="34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s="13" customFormat="1" ht="13.5" customHeight="1">
      <c r="A143" s="10" t="s">
        <v>90</v>
      </c>
      <c r="B143" s="11" t="s">
        <v>9</v>
      </c>
      <c r="C143" s="29">
        <f>SUM(E143:O143)</f>
        <v>6455104</v>
      </c>
      <c r="D143" s="12"/>
      <c r="E143" s="29">
        <f>SUM(E137:E141)</f>
        <v>1785462</v>
      </c>
      <c r="F143" s="12"/>
      <c r="G143" s="29">
        <f>SUM(G137:G141)</f>
        <v>1116174</v>
      </c>
      <c r="H143" s="12"/>
      <c r="I143" s="29">
        <f>SUM(I137:I141)</f>
        <v>811766</v>
      </c>
      <c r="J143" s="12"/>
      <c r="K143" s="29">
        <f>SUM(K137:K141)</f>
        <v>31966</v>
      </c>
      <c r="L143" s="12"/>
      <c r="M143" s="29">
        <f>SUM(M137:M141)</f>
        <v>2570840</v>
      </c>
      <c r="N143" s="12"/>
      <c r="O143" s="29">
        <f>SUM(O137:O141)</f>
        <v>138896</v>
      </c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s="13" customFormat="1" ht="13.5" customHeight="1">
      <c r="A144" s="10"/>
      <c r="B144" s="11"/>
      <c r="C144" s="23"/>
      <c r="D144" s="12"/>
      <c r="E144" s="23"/>
      <c r="F144" s="12"/>
      <c r="G144" s="23"/>
      <c r="H144" s="12"/>
      <c r="I144" s="23"/>
      <c r="J144" s="12"/>
      <c r="K144" s="23"/>
      <c r="L144" s="12"/>
      <c r="M144" s="23"/>
      <c r="N144" s="12"/>
      <c r="O144" s="23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s="13" customFormat="1" ht="13.5" customHeight="1">
      <c r="A145" s="10" t="s">
        <v>106</v>
      </c>
      <c r="B145" s="11"/>
      <c r="C145" s="29">
        <f>SUM(E145:O145)</f>
        <v>427</v>
      </c>
      <c r="D145" s="12"/>
      <c r="E145" s="29">
        <v>0</v>
      </c>
      <c r="F145" s="12"/>
      <c r="G145" s="29">
        <v>0</v>
      </c>
      <c r="H145" s="12"/>
      <c r="I145" s="29">
        <v>0</v>
      </c>
      <c r="J145" s="12"/>
      <c r="K145" s="29">
        <v>0</v>
      </c>
      <c r="L145" s="12"/>
      <c r="M145" s="29">
        <v>427</v>
      </c>
      <c r="N145" s="12"/>
      <c r="O145" s="29">
        <v>0</v>
      </c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s="13" customFormat="1" ht="13.5" customHeight="1">
      <c r="A146" s="10"/>
      <c r="B146" s="11"/>
      <c r="C146" s="23"/>
      <c r="D146" s="12"/>
      <c r="E146" s="23"/>
      <c r="F146" s="12"/>
      <c r="G146" s="23"/>
      <c r="H146" s="12"/>
      <c r="I146" s="23"/>
      <c r="J146" s="12"/>
      <c r="K146" s="23"/>
      <c r="L146" s="12"/>
      <c r="M146" s="23"/>
      <c r="N146" s="12"/>
      <c r="O146" s="23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s="13" customFormat="1" ht="13.5" customHeight="1">
      <c r="A147" s="10" t="s">
        <v>72</v>
      </c>
      <c r="B147" s="11" t="s">
        <v>9</v>
      </c>
      <c r="C147" s="29">
        <f>SUM(E147:O147)</f>
        <v>9903046</v>
      </c>
      <c r="D147" s="12"/>
      <c r="E147" s="29">
        <f>SUM(E123:E127,E143,E145)</f>
        <v>3648873</v>
      </c>
      <c r="F147" s="12"/>
      <c r="G147" s="29">
        <f>SUM(G123:G127,G143,G145)</f>
        <v>1411265</v>
      </c>
      <c r="H147" s="12"/>
      <c r="I147" s="29">
        <f>SUM(I123:I127,I143,I145)</f>
        <v>1613951</v>
      </c>
      <c r="J147" s="12"/>
      <c r="K147" s="29">
        <f>SUM(K123:K127,K143,K145)</f>
        <v>99671</v>
      </c>
      <c r="L147" s="12"/>
      <c r="M147" s="29">
        <f>SUM(M123:M127,M143,M145)</f>
        <v>2948014</v>
      </c>
      <c r="N147" s="12"/>
      <c r="O147" s="29">
        <f>SUM(O123:O127,O143,O145)</f>
        <v>181272</v>
      </c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s="13" customFormat="1" ht="13.5" customHeight="1">
      <c r="A148" s="10"/>
      <c r="B148" s="11" t="s">
        <v>9</v>
      </c>
      <c r="C148" s="35"/>
      <c r="D148" s="23"/>
      <c r="E148" s="35"/>
      <c r="F148" s="23"/>
      <c r="G148" s="35"/>
      <c r="H148" s="23"/>
      <c r="I148" s="35"/>
      <c r="J148" s="23"/>
      <c r="K148" s="35"/>
      <c r="L148" s="23"/>
      <c r="M148" s="35"/>
      <c r="N148" s="23"/>
      <c r="O148" s="35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s="13" customFormat="1" ht="13.5" customHeight="1">
      <c r="A149" s="10" t="s">
        <v>97</v>
      </c>
      <c r="B149" s="11" t="s">
        <v>9</v>
      </c>
      <c r="C149" s="12" t="s">
        <v>9</v>
      </c>
      <c r="D149" s="12"/>
      <c r="E149" s="12" t="s">
        <v>9</v>
      </c>
      <c r="F149" s="12" t="s">
        <v>9</v>
      </c>
      <c r="G149" s="12" t="s">
        <v>9</v>
      </c>
      <c r="H149" s="12" t="s">
        <v>9</v>
      </c>
      <c r="I149" s="12" t="s">
        <v>9</v>
      </c>
      <c r="J149" s="12" t="s">
        <v>9</v>
      </c>
      <c r="K149" s="12" t="s">
        <v>9</v>
      </c>
      <c r="L149" s="12" t="s">
        <v>9</v>
      </c>
      <c r="M149" s="12" t="s">
        <v>9</v>
      </c>
      <c r="N149" s="12" t="s">
        <v>9</v>
      </c>
      <c r="O149" s="12" t="s">
        <v>9</v>
      </c>
      <c r="P149" s="23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s="13" customFormat="1" ht="13.5" customHeight="1">
      <c r="A150" s="10" t="s">
        <v>62</v>
      </c>
      <c r="B150" s="11" t="s">
        <v>9</v>
      </c>
      <c r="C150" s="12">
        <f>SUM(E150:O150)</f>
        <v>676570</v>
      </c>
      <c r="D150" s="12"/>
      <c r="E150" s="12">
        <v>378020</v>
      </c>
      <c r="F150" s="12"/>
      <c r="G150" s="12">
        <v>65810</v>
      </c>
      <c r="H150" s="12"/>
      <c r="I150" s="12">
        <v>160175</v>
      </c>
      <c r="J150" s="12"/>
      <c r="K150" s="12">
        <v>17787</v>
      </c>
      <c r="L150" s="12"/>
      <c r="M150" s="12">
        <v>26246</v>
      </c>
      <c r="N150" s="12"/>
      <c r="O150" s="12">
        <v>28532</v>
      </c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s="13" customFormat="1" ht="13.5" customHeight="1">
      <c r="A151" s="10" t="s">
        <v>107</v>
      </c>
      <c r="B151" s="11" t="s">
        <v>9</v>
      </c>
      <c r="C151" s="29">
        <f>SUM(E151:O151)</f>
        <v>3668401</v>
      </c>
      <c r="D151" s="12"/>
      <c r="E151" s="29">
        <v>103431</v>
      </c>
      <c r="F151" s="12"/>
      <c r="G151" s="29">
        <v>827445</v>
      </c>
      <c r="H151" s="12"/>
      <c r="I151" s="29">
        <v>124117</v>
      </c>
      <c r="J151" s="12"/>
      <c r="K151" s="29">
        <v>0</v>
      </c>
      <c r="L151" s="12"/>
      <c r="M151" s="29">
        <v>2613408</v>
      </c>
      <c r="N151" s="12"/>
      <c r="O151" s="29">
        <v>0</v>
      </c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s="13" customFormat="1" ht="13.5" customHeight="1">
      <c r="A152" s="10"/>
      <c r="B152" s="11"/>
      <c r="C152" s="23"/>
      <c r="D152" s="12"/>
      <c r="E152" s="23"/>
      <c r="F152" s="12"/>
      <c r="G152" s="23"/>
      <c r="H152" s="12"/>
      <c r="I152" s="23"/>
      <c r="J152" s="12"/>
      <c r="K152" s="23"/>
      <c r="L152" s="12"/>
      <c r="M152" s="23"/>
      <c r="N152" s="12"/>
      <c r="O152" s="23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s="13" customFormat="1" ht="13.5" customHeight="1">
      <c r="A153" s="10" t="s">
        <v>84</v>
      </c>
      <c r="B153" s="11" t="s">
        <v>9</v>
      </c>
      <c r="C153" s="30">
        <f>SUM(E153:O153)</f>
        <v>4344971</v>
      </c>
      <c r="D153" s="12"/>
      <c r="E153" s="30">
        <f>SUM(E150:E151)</f>
        <v>481451</v>
      </c>
      <c r="F153" s="12"/>
      <c r="G153" s="30">
        <f>SUM(G150:G151)</f>
        <v>893255</v>
      </c>
      <c r="H153" s="12"/>
      <c r="I153" s="30">
        <f>SUM(I150:I151)</f>
        <v>284292</v>
      </c>
      <c r="J153" s="12"/>
      <c r="K153" s="30">
        <f>SUM(K150:K151)</f>
        <v>17787</v>
      </c>
      <c r="L153" s="12"/>
      <c r="M153" s="30">
        <f>SUM(M150:M151)</f>
        <v>2639654</v>
      </c>
      <c r="N153" s="12"/>
      <c r="O153" s="30">
        <f>SUM(O150:O151)</f>
        <v>28532</v>
      </c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s="13" customFormat="1" ht="13.5" customHeight="1">
      <c r="A154" s="10"/>
      <c r="B154" s="11" t="s">
        <v>9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s="13" customFormat="1" ht="13.5" customHeight="1">
      <c r="A155" s="10" t="s">
        <v>121</v>
      </c>
      <c r="B155" s="11" t="s">
        <v>9</v>
      </c>
      <c r="C155" s="44">
        <f>SUM(E155:O155)</f>
        <v>109644913</v>
      </c>
      <c r="D155" s="12"/>
      <c r="E155" s="44">
        <f>SUM(E64,E112,E120,E147,E153)</f>
        <v>46349262</v>
      </c>
      <c r="F155" s="12"/>
      <c r="G155" s="44">
        <f>SUM(G64,G112,G120,G147,G153)</f>
        <v>15586027</v>
      </c>
      <c r="H155" s="12"/>
      <c r="I155" s="44">
        <f>SUM(I64,I112,I120,I147,I153)</f>
        <v>21463637</v>
      </c>
      <c r="J155" s="12"/>
      <c r="K155" s="44">
        <f>SUM(K64,K112,K120,K147,K153)</f>
        <v>2454338</v>
      </c>
      <c r="L155" s="12"/>
      <c r="M155" s="44">
        <f>SUM(M64,M112,M120,M147,M153)</f>
        <v>17986401</v>
      </c>
      <c r="N155" s="12"/>
      <c r="O155" s="44">
        <f>SUM(O64,O112,O120,O147,O153)</f>
        <v>5805248</v>
      </c>
      <c r="P155" s="36"/>
      <c r="Q155" s="37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s="13" customFormat="1" ht="13.5" customHeight="1">
      <c r="A156" s="10"/>
      <c r="B156" s="11"/>
      <c r="C156" s="38"/>
      <c r="D156" s="12"/>
      <c r="E156" s="38"/>
      <c r="F156" s="12"/>
      <c r="G156" s="38"/>
      <c r="H156" s="12"/>
      <c r="I156" s="38"/>
      <c r="J156" s="12"/>
      <c r="K156" s="38"/>
      <c r="L156" s="12"/>
      <c r="M156" s="38"/>
      <c r="N156" s="12"/>
      <c r="O156" s="38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s="13" customFormat="1" ht="13.5" customHeight="1">
      <c r="A157" s="10" t="s">
        <v>98</v>
      </c>
      <c r="B157" s="11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s="13" customFormat="1" ht="13.5" customHeight="1">
      <c r="A158" s="33" t="s">
        <v>65</v>
      </c>
      <c r="B158" s="26"/>
      <c r="C158" s="29">
        <f>SUM(E158:O158)</f>
        <v>217748</v>
      </c>
      <c r="D158" s="23"/>
      <c r="E158" s="29">
        <v>0</v>
      </c>
      <c r="F158" s="23"/>
      <c r="G158" s="29">
        <v>0</v>
      </c>
      <c r="H158" s="23"/>
      <c r="I158" s="29">
        <v>0</v>
      </c>
      <c r="J158" s="23"/>
      <c r="K158" s="29">
        <v>0</v>
      </c>
      <c r="L158" s="23"/>
      <c r="M158" s="29">
        <v>0</v>
      </c>
      <c r="N158" s="23"/>
      <c r="O158" s="29">
        <v>217748</v>
      </c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s="13" customFormat="1" ht="13.5" customHeight="1">
      <c r="A159" s="33"/>
      <c r="B159" s="26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s="13" customFormat="1" ht="13.5" customHeight="1">
      <c r="A160" s="33" t="s">
        <v>87</v>
      </c>
      <c r="B160" s="26"/>
      <c r="C160" s="29">
        <f>SUM(E160:O160)</f>
        <v>217748</v>
      </c>
      <c r="D160" s="23"/>
      <c r="E160" s="29">
        <f>E158</f>
        <v>0</v>
      </c>
      <c r="F160" s="23"/>
      <c r="G160" s="29">
        <f>G158</f>
        <v>0</v>
      </c>
      <c r="H160" s="23"/>
      <c r="I160" s="29">
        <f>I158</f>
        <v>0</v>
      </c>
      <c r="J160" s="23"/>
      <c r="K160" s="29">
        <f>K158</f>
        <v>0</v>
      </c>
      <c r="L160" s="23"/>
      <c r="M160" s="29">
        <f>M158</f>
        <v>0</v>
      </c>
      <c r="N160" s="23"/>
      <c r="O160" s="29">
        <f>O158</f>
        <v>217748</v>
      </c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s="13" customFormat="1" ht="13.5" customHeight="1">
      <c r="A161" s="45"/>
      <c r="B161" s="46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s="13" customFormat="1" ht="13.5" customHeight="1" thickBot="1">
      <c r="A162" s="24" t="s">
        <v>85</v>
      </c>
      <c r="B162" s="26"/>
      <c r="C162" s="39">
        <f>SUM(E162:O162)</f>
        <v>109862661</v>
      </c>
      <c r="D162" s="23">
        <f aca="true" t="shared" si="8" ref="D162:N162">SUM(D155,D158)</f>
        <v>0</v>
      </c>
      <c r="E162" s="40">
        <f>E155+E160</f>
        <v>46349262</v>
      </c>
      <c r="F162" s="23">
        <f t="shared" si="8"/>
        <v>0</v>
      </c>
      <c r="G162" s="40">
        <f>G155+G160</f>
        <v>15586027</v>
      </c>
      <c r="H162" s="23">
        <f t="shared" si="8"/>
        <v>0</v>
      </c>
      <c r="I162" s="40">
        <f>I155+I160</f>
        <v>21463637</v>
      </c>
      <c r="J162" s="23">
        <f t="shared" si="8"/>
        <v>0</v>
      </c>
      <c r="K162" s="40">
        <f>K155+K160</f>
        <v>2454338</v>
      </c>
      <c r="L162" s="23">
        <f t="shared" si="8"/>
        <v>0</v>
      </c>
      <c r="M162" s="40">
        <f>M155+M160</f>
        <v>17986401</v>
      </c>
      <c r="N162" s="23">
        <f t="shared" si="8"/>
        <v>0</v>
      </c>
      <c r="O162" s="40">
        <f>O155+O160</f>
        <v>6022996</v>
      </c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s="13" customFormat="1" ht="13.5" customHeight="1" thickTop="1">
      <c r="A163" s="24"/>
      <c r="B163" s="26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s="13" customFormat="1" ht="13.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s="13" customFormat="1" ht="13.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4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s="13" customFormat="1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4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s="13" customFormat="1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4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s="49" customFormat="1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45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</row>
    <row r="169" spans="1:27" s="13" customFormat="1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4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s="13" customFormat="1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4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ht="12">
      <c r="P171" s="22"/>
    </row>
    <row r="172" ht="12">
      <c r="P172" s="22"/>
    </row>
  </sheetData>
  <sheetProtection/>
  <mergeCells count="3">
    <mergeCell ref="A3:O3"/>
    <mergeCell ref="A6:O6"/>
    <mergeCell ref="A5:O5"/>
  </mergeCells>
  <conditionalFormatting sqref="A12:IV162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r:id="rId1"/>
  <rowBreaks count="1" manualBreakCount="1">
    <brk id="128" max="14" man="1"/>
  </rowBreaks>
  <ignoredErrors>
    <ignoredError sqref="C1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eparfait</cp:lastModifiedBy>
  <cp:lastPrinted>2008-08-01T13:45:18Z</cp:lastPrinted>
  <dcterms:created xsi:type="dcterms:W3CDTF">2002-09-19T16:57:03Z</dcterms:created>
  <dcterms:modified xsi:type="dcterms:W3CDTF">2008-10-14T16:11:43Z</dcterms:modified>
  <cp:category/>
  <cp:version/>
  <cp:contentType/>
  <cp:contentStatus/>
</cp:coreProperties>
</file>