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<sst xmlns="http://schemas.openxmlformats.org/spreadsheetml/2006/main" count="46" uniqueCount="45">
  <si>
    <t>LSU AT ALEXANDRIA</t>
  </si>
  <si>
    <t>Balance</t>
  </si>
  <si>
    <t>Allocations</t>
  </si>
  <si>
    <t>Expenditures</t>
  </si>
  <si>
    <t xml:space="preserve">ANALYSIS E               ANALYSIS OF CHANGES IN UNEXPENDED PLANT FUND BALANCES               ANALYSIS E  </t>
  </si>
  <si>
    <t>per plant report</t>
  </si>
  <si>
    <t xml:space="preserve"> State of Louisiana:</t>
  </si>
  <si>
    <t xml:space="preserve">   Facility Planning and Control -</t>
  </si>
  <si>
    <t xml:space="preserve">     Central utilities systems</t>
  </si>
  <si>
    <t xml:space="preserve">     Sciences building renovation</t>
  </si>
  <si>
    <t xml:space="preserve"> Transfers from other funds:</t>
  </si>
  <si>
    <t xml:space="preserve">   Restricted - </t>
  </si>
  <si>
    <t xml:space="preserve">         Total transfers from other funds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</si>
  <si>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</si>
  <si>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</si>
  <si>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</si>
  <si>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</si>
  <si>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 xml:space="preserve">     Student  center renovation and additions</t>
  </si>
  <si>
    <t xml:space="preserve">     Bolton library water damage repair</t>
  </si>
  <si>
    <t xml:space="preserve">     Sports complexes - baseball and softball</t>
  </si>
  <si>
    <t xml:space="preserve">     Elevated water and ground tanks</t>
  </si>
  <si>
    <t xml:space="preserve">         Total deposits - Facility Planning and Control</t>
  </si>
  <si>
    <t xml:space="preserve"> Deposits - Facility Planning and Control</t>
  </si>
  <si>
    <t>per statement</t>
  </si>
  <si>
    <t>sfp</t>
  </si>
  <si>
    <t>FOR THE YEAR ENDED JUNE 30, 2008</t>
  </si>
  <si>
    <t>July 1, 2007</t>
  </si>
  <si>
    <t>June 30, 2008</t>
  </si>
  <si>
    <t xml:space="preserve">     Union renovation 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</si>
  <si>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</si>
  <si>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</si>
  <si>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</si>
  <si>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</si>
  <si>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     Total university debt</t>
  </si>
  <si>
    <t xml:space="preserve">     Campus card nuvision software</t>
  </si>
  <si>
    <t xml:space="preserve">     Golf course clubhouse renovation</t>
  </si>
  <si>
    <t xml:space="preserve">     Golf course improvements</t>
  </si>
  <si>
    <t xml:space="preserve">     Union renovation project</t>
  </si>
  <si>
    <t xml:space="preserve">     Child care center maintenance reserve</t>
  </si>
  <si>
    <t xml:space="preserve">     Sports complexes baseball and softball</t>
  </si>
  <si>
    <t xml:space="preserve">       Total State Facility Planning and Control</t>
  </si>
  <si>
    <t xml:space="preserve">     Abrams hall parking</t>
  </si>
  <si>
    <t xml:space="preserve">     Sidewalk repairs</t>
  </si>
  <si>
    <t xml:space="preserve">     Grady Britt drive</t>
  </si>
  <si>
    <t xml:space="preserve">     Library parking overlay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</si>
</sst>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42" applyNumberFormat="1" applyFont="1" applyFill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18" xfId="42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5" fontId="5" fillId="0" borderId="19" xfId="42" applyNumberFormat="1" applyFont="1" applyFill="1" applyBorder="1" applyAlignment="1">
      <alignment/>
    </xf>
    <xf numFmtId="15" fontId="5" fillId="0" borderId="18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43" fontId="5" fillId="0" borderId="0" xfId="42" applyFont="1" applyFill="1" applyBorder="1" applyAlignment="1">
      <alignment/>
    </xf>
    <xf numFmtId="167" fontId="5" fillId="0" borderId="20" xfId="44" applyNumberFormat="1" applyFont="1" applyFill="1" applyBorder="1" applyAlignment="1">
      <alignment/>
    </xf>
    <xf numFmtId="167" fontId="5" fillId="0" borderId="0" xfId="44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44" fontId="5" fillId="0" borderId="0" xfId="42" applyNumberFormat="1" applyFont="1" applyFill="1" applyBorder="1" applyAlignment="1">
      <alignment/>
    </xf>
    <xf numFmtId="167" fontId="5" fillId="0" borderId="0" xfId="42" applyNumberFormat="1" applyFont="1" applyFill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ht="12.75" thickBot="1">
      <c r="H1" s="2"/>
    </row>
    <row r="2" spans="1:8" ht="10.5" customHeight="1">
      <c r="A2" s="5"/>
      <c r="B2" s="3"/>
      <c r="C2" s="3"/>
      <c r="D2" s="3"/>
      <c r="E2" s="3"/>
      <c r="F2" s="3"/>
      <c r="G2" s="3"/>
      <c r="H2" s="6"/>
    </row>
    <row r="3" spans="1:8" ht="12">
      <c r="A3" s="33" t="s">
        <v>0</v>
      </c>
      <c r="B3" s="34"/>
      <c r="C3" s="34"/>
      <c r="D3" s="34"/>
      <c r="E3" s="34"/>
      <c r="F3" s="34"/>
      <c r="G3" s="34"/>
      <c r="H3" s="35"/>
    </row>
    <row r="4" spans="1:8" ht="8.25" customHeight="1">
      <c r="A4" s="7"/>
      <c r="B4" s="8"/>
      <c r="C4" s="8"/>
      <c r="D4" s="8"/>
      <c r="E4" s="8"/>
      <c r="F4" s="8"/>
      <c r="G4" s="8"/>
      <c r="H4" s="9"/>
    </row>
    <row r="5" spans="1:8" ht="12">
      <c r="A5" s="33" t="s">
        <v>4</v>
      </c>
      <c r="B5" s="34"/>
      <c r="C5" s="34"/>
      <c r="D5" s="34"/>
      <c r="E5" s="34"/>
      <c r="F5" s="34"/>
      <c r="G5" s="34"/>
      <c r="H5" s="35"/>
    </row>
    <row r="6" spans="1:8" ht="12">
      <c r="A6" s="33" t="s">
        <v>25</v>
      </c>
      <c r="B6" s="34"/>
      <c r="C6" s="34"/>
      <c r="D6" s="34"/>
      <c r="E6" s="34"/>
      <c r="F6" s="34"/>
      <c r="G6" s="34"/>
      <c r="H6" s="35"/>
    </row>
    <row r="7" spans="1:8" ht="10.5" customHeight="1" thickBot="1">
      <c r="A7" s="10"/>
      <c r="B7" s="4"/>
      <c r="C7" s="4"/>
      <c r="D7" s="4"/>
      <c r="E7" s="4"/>
      <c r="F7" s="4"/>
      <c r="G7" s="4"/>
      <c r="H7" s="11"/>
    </row>
    <row r="9" s="12" customFormat="1" ht="12"/>
    <row r="10" spans="2:8" s="12" customFormat="1" ht="12">
      <c r="B10" s="19" t="s">
        <v>1</v>
      </c>
      <c r="C10" s="19"/>
      <c r="D10" s="19"/>
      <c r="E10" s="19"/>
      <c r="F10" s="19"/>
      <c r="G10" s="19"/>
      <c r="H10" s="19" t="s">
        <v>1</v>
      </c>
    </row>
    <row r="11" spans="2:8" s="12" customFormat="1" ht="12">
      <c r="B11" s="18" t="s">
        <v>26</v>
      </c>
      <c r="C11" s="19"/>
      <c r="D11" s="20" t="s">
        <v>2</v>
      </c>
      <c r="E11" s="19"/>
      <c r="F11" s="20" t="s">
        <v>3</v>
      </c>
      <c r="G11" s="19"/>
      <c r="H11" s="21" t="s">
        <v>27</v>
      </c>
    </row>
    <row r="12" spans="2:8" s="12" customFormat="1" ht="12">
      <c r="B12" s="22"/>
      <c r="C12" s="19"/>
      <c r="D12" s="23"/>
      <c r="E12" s="19"/>
      <c r="F12" s="23"/>
      <c r="G12" s="19"/>
      <c r="H12" s="24"/>
    </row>
    <row r="13" spans="1:8" s="12" customFormat="1" ht="12">
      <c r="A13" s="12" t="s">
        <v>6</v>
      </c>
      <c r="B13" s="13"/>
      <c r="C13" s="13"/>
      <c r="D13" s="13"/>
      <c r="E13" s="13"/>
      <c r="F13" s="13"/>
      <c r="G13" s="13"/>
      <c r="H13" s="13"/>
    </row>
    <row r="14" spans="1:8" s="12" customFormat="1" ht="12">
      <c r="A14" s="12" t="s">
        <v>7</v>
      </c>
      <c r="B14" s="13"/>
      <c r="C14" s="13"/>
      <c r="D14" s="13"/>
      <c r="E14" s="13"/>
      <c r="F14" s="13"/>
      <c r="G14" s="13"/>
      <c r="H14" s="13"/>
    </row>
    <row r="15" spans="1:8" s="12" customFormat="1" ht="12">
      <c r="A15" s="12" t="s">
        <v>41</v>
      </c>
      <c r="B15" s="30">
        <v>0</v>
      </c>
      <c r="C15" s="13"/>
      <c r="D15" s="32">
        <v>16500</v>
      </c>
      <c r="E15" s="13"/>
      <c r="F15" s="32">
        <v>16500</v>
      </c>
      <c r="G15" s="13"/>
      <c r="H15" s="31">
        <f aca="true" t="shared" si="0" ref="H15:H24">B15+D15-F15</f>
        <v>0</v>
      </c>
    </row>
    <row r="16" spans="1:8" s="12" customFormat="1" ht="12">
      <c r="A16" s="12" t="s">
        <v>18</v>
      </c>
      <c r="B16" s="29">
        <v>0</v>
      </c>
      <c r="C16" s="13"/>
      <c r="D16" s="14">
        <v>56668</v>
      </c>
      <c r="E16" s="13"/>
      <c r="F16" s="14">
        <v>56668</v>
      </c>
      <c r="G16" s="13"/>
      <c r="H16" s="29">
        <f t="shared" si="0"/>
        <v>0</v>
      </c>
    </row>
    <row r="17" spans="1:8" s="12" customFormat="1" ht="12">
      <c r="A17" s="12" t="s">
        <v>8</v>
      </c>
      <c r="B17" s="25">
        <v>0</v>
      </c>
      <c r="C17" s="13"/>
      <c r="D17" s="14">
        <v>18181</v>
      </c>
      <c r="E17" s="13"/>
      <c r="F17" s="14">
        <v>18181</v>
      </c>
      <c r="G17" s="13"/>
      <c r="H17" s="14">
        <f t="shared" si="0"/>
        <v>0</v>
      </c>
    </row>
    <row r="18" spans="1:8" s="12" customFormat="1" ht="12">
      <c r="A18" s="12" t="s">
        <v>20</v>
      </c>
      <c r="B18" s="14">
        <v>0</v>
      </c>
      <c r="C18" s="13"/>
      <c r="D18" s="14">
        <v>35982</v>
      </c>
      <c r="E18" s="13"/>
      <c r="F18" s="14">
        <v>35982</v>
      </c>
      <c r="G18" s="13"/>
      <c r="H18" s="14">
        <f>B18+D18-F18</f>
        <v>0</v>
      </c>
    </row>
    <row r="19" spans="1:8" s="12" customFormat="1" ht="12">
      <c r="A19" s="12" t="s">
        <v>43</v>
      </c>
      <c r="B19" s="14">
        <v>0</v>
      </c>
      <c r="C19" s="13"/>
      <c r="D19" s="14">
        <v>20580</v>
      </c>
      <c r="E19" s="13"/>
      <c r="F19" s="14">
        <v>20580</v>
      </c>
      <c r="G19" s="13"/>
      <c r="H19" s="14">
        <f>B19+D19-F19</f>
        <v>0</v>
      </c>
    </row>
    <row r="20" spans="1:8" s="12" customFormat="1" ht="12">
      <c r="A20" s="12" t="s">
        <v>44</v>
      </c>
      <c r="B20" s="14">
        <v>0</v>
      </c>
      <c r="C20" s="13"/>
      <c r="D20" s="14">
        <f>18400</f>
        <v>18400</v>
      </c>
      <c r="E20" s="13"/>
      <c r="F20" s="14">
        <f>18400</f>
        <v>18400</v>
      </c>
      <c r="G20" s="13"/>
      <c r="H20" s="14">
        <f>B20+D20-F20</f>
        <v>0</v>
      </c>
    </row>
    <row r="21" spans="1:8" s="12" customFormat="1" ht="12">
      <c r="A21" s="12" t="s">
        <v>9</v>
      </c>
      <c r="B21" s="14">
        <v>0</v>
      </c>
      <c r="C21" s="13"/>
      <c r="D21" s="14">
        <v>252344</v>
      </c>
      <c r="E21" s="13"/>
      <c r="F21" s="14">
        <v>252344</v>
      </c>
      <c r="G21" s="13"/>
      <c r="H21" s="14">
        <f t="shared" si="0"/>
        <v>0</v>
      </c>
    </row>
    <row r="22" spans="1:8" s="12" customFormat="1" ht="12">
      <c r="A22" s="12" t="s">
        <v>42</v>
      </c>
      <c r="B22" s="14">
        <v>0</v>
      </c>
      <c r="C22" s="13"/>
      <c r="D22" s="14">
        <v>37350</v>
      </c>
      <c r="E22" s="13"/>
      <c r="F22" s="14">
        <v>37350</v>
      </c>
      <c r="G22" s="13"/>
      <c r="H22" s="14">
        <f t="shared" si="0"/>
        <v>0</v>
      </c>
    </row>
    <row r="23" spans="1:8" s="12" customFormat="1" ht="12">
      <c r="A23" s="12" t="s">
        <v>19</v>
      </c>
      <c r="B23" s="14">
        <v>0</v>
      </c>
      <c r="C23" s="13"/>
      <c r="D23" s="14">
        <v>64748</v>
      </c>
      <c r="E23" s="13"/>
      <c r="F23" s="14">
        <v>64748</v>
      </c>
      <c r="G23" s="13"/>
      <c r="H23" s="14">
        <f t="shared" si="0"/>
        <v>0</v>
      </c>
    </row>
    <row r="24" spans="1:8" s="12" customFormat="1" ht="12">
      <c r="A24" s="12" t="s">
        <v>17</v>
      </c>
      <c r="B24" s="14">
        <v>0</v>
      </c>
      <c r="C24" s="13"/>
      <c r="D24" s="14">
        <v>13390</v>
      </c>
      <c r="E24" s="13"/>
      <c r="F24" s="14">
        <v>13390</v>
      </c>
      <c r="G24" s="13"/>
      <c r="H24" s="14">
        <f t="shared" si="0"/>
        <v>0</v>
      </c>
    </row>
    <row r="25" spans="1:8" s="12" customFormat="1" ht="12">
      <c r="A25" s="12" t="s">
        <v>40</v>
      </c>
      <c r="B25" s="17">
        <v>0</v>
      </c>
      <c r="C25" s="13"/>
      <c r="D25" s="17">
        <f>SUM(D14:D24)</f>
        <v>534143</v>
      </c>
      <c r="E25" s="13"/>
      <c r="F25" s="17">
        <f>SUM(F14:F24)</f>
        <v>534143</v>
      </c>
      <c r="G25" s="13"/>
      <c r="H25" s="17">
        <f>SUM(H14:H18)</f>
        <v>0</v>
      </c>
    </row>
    <row r="26" spans="2:8" s="12" customFormat="1" ht="12">
      <c r="B26" s="14"/>
      <c r="C26" s="13"/>
      <c r="D26" s="14"/>
      <c r="E26" s="13"/>
      <c r="F26" s="14"/>
      <c r="G26" s="13"/>
      <c r="H26" s="14"/>
    </row>
    <row r="27" spans="1:8" s="12" customFormat="1" ht="12">
      <c r="A27" s="12" t="s">
        <v>29</v>
      </c>
      <c r="B27" s="14"/>
      <c r="C27" s="13"/>
      <c r="D27" s="14"/>
      <c r="E27" s="13"/>
      <c r="F27" s="14"/>
      <c r="G27" s="13"/>
      <c r="H27" s="14"/>
    </row>
    <row r="28" spans="1:8" s="12" customFormat="1" ht="12">
      <c r="A28" s="12" t="s">
        <v>30</v>
      </c>
      <c r="B28" s="14"/>
      <c r="C28" s="13"/>
      <c r="D28" s="14"/>
      <c r="E28" s="13"/>
      <c r="F28" s="14"/>
      <c r="G28" s="13"/>
      <c r="H28" s="14"/>
    </row>
    <row r="29" spans="1:8" s="12" customFormat="1" ht="12">
      <c r="A29" s="12" t="s">
        <v>32</v>
      </c>
      <c r="B29" s="14">
        <v>0</v>
      </c>
      <c r="C29" s="14"/>
      <c r="D29" s="14">
        <v>1868337</v>
      </c>
      <c r="E29" s="14"/>
      <c r="F29" s="14">
        <v>74337</v>
      </c>
      <c r="G29" s="14"/>
      <c r="H29" s="14">
        <f>B29+D29-F29</f>
        <v>1794000</v>
      </c>
    </row>
    <row r="30" spans="1:8" s="12" customFormat="1" ht="12">
      <c r="A30" s="12" t="s">
        <v>31</v>
      </c>
      <c r="B30" s="14">
        <v>0</v>
      </c>
      <c r="C30" s="13"/>
      <c r="D30" s="14">
        <f>1905561-1</f>
        <v>1905560</v>
      </c>
      <c r="E30" s="13"/>
      <c r="F30" s="14">
        <v>128342</v>
      </c>
      <c r="G30" s="13"/>
      <c r="H30" s="14">
        <f>B30+D30-F30</f>
        <v>1777218</v>
      </c>
    </row>
    <row r="31" spans="1:8" s="12" customFormat="1" ht="12">
      <c r="A31" s="12" t="s">
        <v>33</v>
      </c>
      <c r="B31" s="17">
        <f>SUM(B29:B30)</f>
        <v>0</v>
      </c>
      <c r="C31" s="13"/>
      <c r="D31" s="17">
        <f>SUM(D29:D30)</f>
        <v>3773897</v>
      </c>
      <c r="E31" s="13"/>
      <c r="F31" s="17">
        <f>SUM(F29:F30)</f>
        <v>202679</v>
      </c>
      <c r="G31" s="13"/>
      <c r="H31" s="17">
        <f>SUM(H29:H30)</f>
        <v>3571218</v>
      </c>
    </row>
    <row r="32" spans="2:8" s="12" customFormat="1" ht="12">
      <c r="B32" s="14"/>
      <c r="C32" s="13"/>
      <c r="D32" s="14"/>
      <c r="E32" s="13"/>
      <c r="F32" s="14"/>
      <c r="G32" s="13"/>
      <c r="H32" s="14"/>
    </row>
    <row r="33" spans="1:8" s="12" customFormat="1" ht="12">
      <c r="A33" s="12" t="s">
        <v>10</v>
      </c>
      <c r="B33" s="14"/>
      <c r="C33" s="13"/>
      <c r="D33" s="14"/>
      <c r="E33" s="13"/>
      <c r="F33" s="14"/>
      <c r="G33" s="13"/>
      <c r="H33" s="14"/>
    </row>
    <row r="34" spans="1:8" s="12" customFormat="1" ht="12">
      <c r="A34" s="12" t="s">
        <v>11</v>
      </c>
      <c r="B34" s="13"/>
      <c r="C34" s="13"/>
      <c r="D34" s="13"/>
      <c r="E34" s="13"/>
      <c r="F34" s="13"/>
      <c r="G34" s="13"/>
      <c r="H34" s="14"/>
    </row>
    <row r="35" spans="1:8" s="12" customFormat="1" ht="12">
      <c r="A35" s="12" t="s">
        <v>34</v>
      </c>
      <c r="B35" s="13">
        <v>72</v>
      </c>
      <c r="C35" s="13"/>
      <c r="D35" s="13">
        <v>-72</v>
      </c>
      <c r="E35" s="13"/>
      <c r="F35" s="13">
        <v>0</v>
      </c>
      <c r="G35" s="13"/>
      <c r="H35" s="14">
        <f>B35+D35-F35</f>
        <v>0</v>
      </c>
    </row>
    <row r="36" spans="1:8" s="12" customFormat="1" ht="12">
      <c r="A36" s="12" t="s">
        <v>35</v>
      </c>
      <c r="B36" s="13">
        <v>19286</v>
      </c>
      <c r="C36" s="13"/>
      <c r="D36" s="13">
        <v>0</v>
      </c>
      <c r="E36" s="13"/>
      <c r="F36" s="13">
        <v>19286</v>
      </c>
      <c r="G36" s="13"/>
      <c r="H36" s="14">
        <f>B36+D36-F36</f>
        <v>0</v>
      </c>
    </row>
    <row r="37" spans="1:8" s="12" customFormat="1" ht="12">
      <c r="A37" s="12" t="s">
        <v>36</v>
      </c>
      <c r="B37" s="13">
        <v>8187</v>
      </c>
      <c r="C37" s="13"/>
      <c r="D37" s="13">
        <v>0</v>
      </c>
      <c r="E37" s="13"/>
      <c r="F37" s="13">
        <v>6026</v>
      </c>
      <c r="G37" s="13"/>
      <c r="H37" s="14">
        <f>B37+D37-F37</f>
        <v>2161</v>
      </c>
    </row>
    <row r="38" spans="1:8" s="12" customFormat="1" ht="12">
      <c r="A38" s="12" t="s">
        <v>37</v>
      </c>
      <c r="B38" s="13">
        <v>103296</v>
      </c>
      <c r="C38" s="13"/>
      <c r="D38" s="13">
        <v>-103296</v>
      </c>
      <c r="E38" s="13"/>
      <c r="F38" s="13">
        <v>0</v>
      </c>
      <c r="G38" s="13"/>
      <c r="H38" s="14">
        <f>B38+D38-F38</f>
        <v>0</v>
      </c>
    </row>
    <row r="39" spans="1:8" s="12" customFormat="1" ht="12">
      <c r="A39" s="12" t="s">
        <v>12</v>
      </c>
      <c r="B39" s="17">
        <f>SUM(B35:B38)</f>
        <v>130841</v>
      </c>
      <c r="C39" s="14"/>
      <c r="D39" s="17">
        <f>SUM(D35:D38)</f>
        <v>-103368</v>
      </c>
      <c r="E39" s="14"/>
      <c r="F39" s="17">
        <f>SUM(F35:F38)</f>
        <v>25312</v>
      </c>
      <c r="G39" s="14"/>
      <c r="H39" s="17">
        <f>SUM(H35:H38)</f>
        <v>2161</v>
      </c>
    </row>
    <row r="40" spans="2:8" s="12" customFormat="1" ht="12">
      <c r="B40" s="13"/>
      <c r="C40" s="13"/>
      <c r="D40" s="13"/>
      <c r="E40" s="13"/>
      <c r="F40" s="13"/>
      <c r="G40" s="13"/>
      <c r="H40" s="14"/>
    </row>
    <row r="41" spans="1:8" s="12" customFormat="1" ht="12">
      <c r="A41" s="12" t="s">
        <v>13</v>
      </c>
      <c r="B41" s="14"/>
      <c r="C41" s="13"/>
      <c r="D41" s="14"/>
      <c r="E41" s="13"/>
      <c r="F41" s="14"/>
      <c r="G41" s="13"/>
      <c r="H41" s="14"/>
    </row>
    <row r="42" spans="1:8" s="12" customFormat="1" ht="12">
      <c r="A42" s="12" t="s">
        <v>14</v>
      </c>
      <c r="B42" s="13">
        <v>13868</v>
      </c>
      <c r="C42" s="13"/>
      <c r="D42" s="13">
        <v>0</v>
      </c>
      <c r="E42" s="13"/>
      <c r="F42" s="13">
        <v>0</v>
      </c>
      <c r="G42" s="13"/>
      <c r="H42" s="14">
        <f>B42+D42-F42</f>
        <v>13868</v>
      </c>
    </row>
    <row r="43" spans="1:8" s="12" customFormat="1" ht="12">
      <c r="A43" s="12" t="s">
        <v>38</v>
      </c>
      <c r="B43" s="15">
        <v>59640</v>
      </c>
      <c r="C43" s="14"/>
      <c r="D43" s="15">
        <v>10067</v>
      </c>
      <c r="E43" s="14"/>
      <c r="F43" s="15">
        <v>0</v>
      </c>
      <c r="G43" s="14"/>
      <c r="H43" s="15">
        <f>B43+D43-F43</f>
        <v>69707</v>
      </c>
    </row>
    <row r="44" spans="1:8" s="12" customFormat="1" ht="12">
      <c r="A44" s="12" t="s">
        <v>15</v>
      </c>
      <c r="B44" s="15">
        <f>SUM(B42:B43)</f>
        <v>73508</v>
      </c>
      <c r="C44" s="13"/>
      <c r="D44" s="15">
        <f>SUM(D42:D43)</f>
        <v>10067</v>
      </c>
      <c r="E44" s="13"/>
      <c r="F44" s="15">
        <f>SUM(F42:F43)</f>
        <v>0</v>
      </c>
      <c r="G44" s="13"/>
      <c r="H44" s="15">
        <f>SUM(H42:H43)</f>
        <v>83575</v>
      </c>
    </row>
    <row r="45" spans="2:8" s="12" customFormat="1" ht="12">
      <c r="B45" s="14"/>
      <c r="C45" s="13"/>
      <c r="D45" s="14"/>
      <c r="E45" s="13"/>
      <c r="F45" s="14"/>
      <c r="G45" s="13"/>
      <c r="H45" s="14"/>
    </row>
    <row r="46" spans="1:8" s="12" customFormat="1" ht="12">
      <c r="A46" s="12" t="s">
        <v>22</v>
      </c>
      <c r="B46" s="14"/>
      <c r="C46" s="13"/>
      <c r="D46" s="14"/>
      <c r="E46" s="13"/>
      <c r="F46" s="14"/>
      <c r="G46" s="13"/>
      <c r="H46" s="14"/>
    </row>
    <row r="47" spans="1:8" s="12" customFormat="1" ht="12">
      <c r="A47" s="12" t="s">
        <v>28</v>
      </c>
      <c r="B47" s="14">
        <v>0</v>
      </c>
      <c r="C47" s="13"/>
      <c r="D47" s="14">
        <v>-128342</v>
      </c>
      <c r="E47" s="13"/>
      <c r="F47" s="14">
        <v>-128342</v>
      </c>
      <c r="G47" s="13"/>
      <c r="H47" s="14">
        <f>B47+D47-F47</f>
        <v>0</v>
      </c>
    </row>
    <row r="48" spans="1:8" s="12" customFormat="1" ht="12">
      <c r="A48" s="12" t="s">
        <v>39</v>
      </c>
      <c r="B48" s="15">
        <v>0</v>
      </c>
      <c r="C48" s="14"/>
      <c r="D48" s="15">
        <f>-78931+4580</f>
        <v>-74351</v>
      </c>
      <c r="E48" s="13"/>
      <c r="F48" s="15">
        <v>-74351</v>
      </c>
      <c r="G48" s="13"/>
      <c r="H48" s="15">
        <f>B48+D48-F48</f>
        <v>0</v>
      </c>
    </row>
    <row r="49" spans="1:8" s="12" customFormat="1" ht="12">
      <c r="A49" s="12" t="s">
        <v>21</v>
      </c>
      <c r="B49" s="17">
        <f>SUM(B47:B48)</f>
        <v>0</v>
      </c>
      <c r="C49" s="13">
        <f>SUM(C48)</f>
        <v>0</v>
      </c>
      <c r="D49" s="17">
        <f>SUM(D47:D48)</f>
        <v>-202693</v>
      </c>
      <c r="E49" s="13">
        <f>SUM(E48)</f>
        <v>0</v>
      </c>
      <c r="F49" s="17">
        <f>SUM(F47:F48)</f>
        <v>-202693</v>
      </c>
      <c r="G49" s="13">
        <f>SUM(G48)</f>
        <v>0</v>
      </c>
      <c r="H49" s="17">
        <f>SUM(H47:H48)</f>
        <v>0</v>
      </c>
    </row>
    <row r="50" spans="2:8" s="12" customFormat="1" ht="12">
      <c r="B50" s="13"/>
      <c r="C50" s="13"/>
      <c r="D50" s="13"/>
      <c r="E50" s="14"/>
      <c r="F50" s="13"/>
      <c r="G50" s="14"/>
      <c r="H50" s="13"/>
    </row>
    <row r="51" spans="1:8" s="12" customFormat="1" ht="12.75" thickBot="1">
      <c r="A51" s="12" t="s">
        <v>16</v>
      </c>
      <c r="B51" s="26">
        <f>B49+B44+B39+B25+B31</f>
        <v>204349</v>
      </c>
      <c r="C51" s="27"/>
      <c r="D51" s="26">
        <f>D49+D44+D39+D25+D31</f>
        <v>4012046</v>
      </c>
      <c r="E51" s="27"/>
      <c r="F51" s="26">
        <f>F49+F44+F39+F25+F31</f>
        <v>559441</v>
      </c>
      <c r="G51" s="27"/>
      <c r="H51" s="26">
        <f>H49+H44+H39+H25+H31</f>
        <v>3656954</v>
      </c>
    </row>
    <row r="52" spans="2:8" s="12" customFormat="1" ht="12.75" thickTop="1">
      <c r="B52" s="13"/>
      <c r="C52" s="14"/>
      <c r="D52" s="13"/>
      <c r="E52" s="14"/>
      <c r="F52" s="13"/>
      <c r="G52" s="14"/>
      <c r="H52" s="13"/>
    </row>
    <row r="53" spans="2:8" s="12" customFormat="1" ht="12">
      <c r="B53" s="13"/>
      <c r="C53" s="14"/>
      <c r="D53" s="13"/>
      <c r="E53" s="14"/>
      <c r="F53" s="13"/>
      <c r="G53" s="14"/>
      <c r="H53" s="13"/>
    </row>
    <row r="54" spans="2:8" s="12" customFormat="1" ht="12">
      <c r="B54" s="13"/>
      <c r="C54" s="13"/>
      <c r="D54" s="13"/>
      <c r="E54" s="13"/>
      <c r="F54" s="13"/>
      <c r="G54" s="13"/>
      <c r="H54" s="13"/>
    </row>
    <row r="55" spans="1:8" s="12" customFormat="1" ht="12">
      <c r="A55" s="16" t="s">
        <v>5</v>
      </c>
      <c r="B55" s="13">
        <v>204349.33</v>
      </c>
      <c r="C55" s="13"/>
      <c r="D55" s="13">
        <v>3477902.89</v>
      </c>
      <c r="E55" s="13"/>
      <c r="F55" s="13">
        <v>25297.88</v>
      </c>
      <c r="G55" s="13"/>
      <c r="H55" s="13">
        <v>3656954.34</v>
      </c>
    </row>
    <row r="56" spans="1:8" s="12" customFormat="1" ht="12">
      <c r="A56" s="16" t="s">
        <v>23</v>
      </c>
      <c r="B56" s="15">
        <f>B51</f>
        <v>204349</v>
      </c>
      <c r="C56" s="13">
        <f aca="true" t="shared" si="1" ref="C56:H56">C51</f>
        <v>0</v>
      </c>
      <c r="D56" s="15">
        <f t="shared" si="1"/>
        <v>4012046</v>
      </c>
      <c r="E56" s="13">
        <f t="shared" si="1"/>
        <v>0</v>
      </c>
      <c r="F56" s="15">
        <f t="shared" si="1"/>
        <v>559441</v>
      </c>
      <c r="G56" s="13">
        <f t="shared" si="1"/>
        <v>0</v>
      </c>
      <c r="H56" s="15">
        <f t="shared" si="1"/>
        <v>3656954</v>
      </c>
    </row>
    <row r="57" spans="2:8" s="12" customFormat="1" ht="12">
      <c r="B57" s="28">
        <f>B55-B56</f>
        <v>0.3299999999871943</v>
      </c>
      <c r="D57" s="28">
        <f>D55-D56</f>
        <v>-534143.1099999999</v>
      </c>
      <c r="F57" s="28">
        <f>F55-F56</f>
        <v>-534143.12</v>
      </c>
      <c r="H57" s="28">
        <f>H55-H56</f>
        <v>0.3399999998509884</v>
      </c>
    </row>
    <row r="58" s="12" customFormat="1" ht="12"/>
    <row r="59" spans="1:8" s="12" customFormat="1" ht="12">
      <c r="A59" s="16" t="s">
        <v>24</v>
      </c>
      <c r="B59" s="28">
        <f>B25</f>
        <v>0</v>
      </c>
      <c r="C59" s="28">
        <f aca="true" t="shared" si="2" ref="C59:H59">C25</f>
        <v>0</v>
      </c>
      <c r="D59" s="28">
        <f t="shared" si="2"/>
        <v>534143</v>
      </c>
      <c r="E59" s="28">
        <f t="shared" si="2"/>
        <v>0</v>
      </c>
      <c r="F59" s="28">
        <f t="shared" si="2"/>
        <v>534143</v>
      </c>
      <c r="G59" s="28">
        <f t="shared" si="2"/>
        <v>0</v>
      </c>
      <c r="H59" s="28">
        <f t="shared" si="2"/>
        <v>0</v>
      </c>
    </row>
    <row r="60" s="12" customFormat="1" ht="12"/>
    <row r="61" spans="2:8" s="12" customFormat="1" ht="12">
      <c r="B61" s="28">
        <f>B57+B59</f>
        <v>0.3299999999871943</v>
      </c>
      <c r="C61" s="28">
        <f aca="true" t="shared" si="3" ref="C61:H61">C57+C59</f>
        <v>0</v>
      </c>
      <c r="D61" s="28">
        <f t="shared" si="3"/>
        <v>-0.10999999986961484</v>
      </c>
      <c r="E61" s="28">
        <f t="shared" si="3"/>
        <v>0</v>
      </c>
      <c r="F61" s="28">
        <f t="shared" si="3"/>
        <v>-0.11999999999534339</v>
      </c>
      <c r="G61" s="28">
        <f t="shared" si="3"/>
        <v>0</v>
      </c>
      <c r="H61" s="28">
        <f t="shared" si="3"/>
        <v>0.3399999998509884</v>
      </c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="12" customFormat="1" ht="12"/>
    <row r="83" s="12" customFormat="1" ht="12"/>
    <row r="84" s="12" customFormat="1" ht="12"/>
    <row r="85" s="12" customFormat="1" ht="12"/>
    <row r="86" s="12" customFormat="1" ht="12"/>
    <row r="87" s="12" customFormat="1" ht="12"/>
    <row r="88" s="12" customFormat="1" ht="12"/>
    <row r="89" s="12" customFormat="1" ht="12"/>
    <row r="90" s="12" customFormat="1" ht="12"/>
    <row r="91" s="12" customFormat="1" ht="12"/>
    <row r="92" s="12" customFormat="1" ht="12"/>
    <row r="93" s="12" customFormat="1" ht="12"/>
    <row r="94" s="12" customFormat="1" ht="12"/>
    <row r="95" s="12" customFormat="1" ht="12"/>
    <row r="96" s="12" customFormat="1" ht="12"/>
    <row r="97" s="12" customFormat="1" ht="12"/>
    <row r="98" s="12" customFormat="1" ht="12"/>
    <row r="99" s="12" customFormat="1" ht="12"/>
    <row r="100" s="12" customFormat="1" ht="12"/>
    <row r="101" s="12" customFormat="1" ht="12"/>
    <row r="102" s="12" customFormat="1" ht="12"/>
    <row r="103" s="12" customFormat="1" ht="12"/>
    <row r="104" s="12" customFormat="1" ht="12"/>
    <row r="105" s="12" customFormat="1" ht="12"/>
    <row r="106" s="12" customFormat="1" ht="12"/>
    <row r="107" s="12" customFormat="1" ht="12"/>
    <row r="108" s="12" customFormat="1" ht="12"/>
    <row r="109" s="12" customFormat="1" ht="12"/>
    <row r="110" s="12" customFormat="1" ht="12"/>
    <row r="111" s="12" customFormat="1" ht="12"/>
    <row r="112" s="12" customFormat="1" ht="12"/>
    <row r="113" s="12" customFormat="1" ht="12"/>
    <row r="114" s="12" customFormat="1" ht="12"/>
    <row r="115" s="12" customFormat="1" ht="12"/>
    <row r="116" s="12" customFormat="1" ht="12"/>
    <row r="117" s="12" customFormat="1" ht="12"/>
    <row r="118" s="12" customFormat="1" ht="12"/>
    <row r="119" s="12" customFormat="1" ht="12"/>
    <row r="120" s="12" customFormat="1" ht="12"/>
    <row r="121" s="12" customFormat="1" ht="12"/>
    <row r="122" s="12" customFormat="1" ht="12"/>
    <row r="123" s="12" customFormat="1" ht="12"/>
    <row r="124" s="12" customFormat="1" ht="12"/>
    <row r="125" s="12" customFormat="1" ht="12"/>
    <row r="126" s="12" customFormat="1" ht="12"/>
    <row r="127" s="12" customFormat="1" ht="12"/>
    <row r="128" s="12" customFormat="1" ht="12"/>
    <row r="129" s="12" customFormat="1" ht="12"/>
    <row r="130" s="12" customFormat="1" ht="12"/>
    <row r="131" s="12" customFormat="1" ht="12"/>
    <row r="132" s="12" customFormat="1" ht="12"/>
    <row r="133" s="12" customFormat="1" ht="12"/>
    <row r="134" s="12" customFormat="1" ht="12"/>
    <row r="135" s="12" customFormat="1" ht="12"/>
    <row r="136" s="12" customFormat="1" ht="12"/>
    <row r="137" s="12" customFormat="1" ht="12"/>
    <row r="138" s="12" customFormat="1" ht="12"/>
    <row r="139" s="12" customFormat="1" ht="12"/>
    <row r="140" s="12" customFormat="1" ht="12"/>
    <row r="141" s="12" customFormat="1" ht="12"/>
    <row r="142" s="12" customFormat="1" ht="12"/>
    <row r="143" s="12" customFormat="1" ht="12"/>
    <row r="144" s="12" customFormat="1" ht="12"/>
    <row r="145" s="12" customFormat="1" ht="12"/>
    <row r="146" s="12" customFormat="1" ht="12"/>
    <row r="147" s="12" customFormat="1" ht="12"/>
    <row r="148" s="12" customFormat="1" ht="12"/>
    <row r="149" s="12" customFormat="1" ht="12"/>
    <row r="150" s="12" customFormat="1" ht="12"/>
    <row r="151" s="12" customFormat="1" ht="12"/>
    <row r="152" s="12" customFormat="1" ht="12"/>
    <row r="153" s="12" customFormat="1" ht="12"/>
    <row r="154" s="12" customFormat="1" ht="12"/>
    <row r="155" s="12" customFormat="1" ht="12"/>
    <row r="156" s="12" customFormat="1" ht="12"/>
    <row r="157" s="12" customFormat="1" ht="12"/>
    <row r="158" s="12" customFormat="1" ht="12"/>
    <row r="159" s="12" customFormat="1" ht="12"/>
    <row r="160" s="12" customFormat="1" ht="12"/>
    <row r="161" s="12" customFormat="1" ht="12"/>
    <row r="162" s="12" customFormat="1" ht="12"/>
    <row r="163" s="12" customFormat="1" ht="12"/>
    <row r="164" s="12" customFormat="1" ht="12"/>
    <row r="165" s="12" customFormat="1" ht="12"/>
    <row r="166" s="12" customFormat="1" ht="12"/>
    <row r="167" s="12" customFormat="1" ht="12"/>
    <row r="168" s="12" customFormat="1" ht="12"/>
    <row r="169" s="12" customFormat="1" ht="12"/>
    <row r="170" s="12" customFormat="1" ht="12"/>
    <row r="171" s="12" customFormat="1" ht="12"/>
    <row r="172" s="12" customFormat="1" ht="12"/>
    <row r="173" s="12" customFormat="1" ht="12"/>
    <row r="174" s="12" customFormat="1" ht="12"/>
    <row r="175" s="12" customFormat="1" ht="12"/>
    <row r="176" s="12" customFormat="1" ht="12"/>
    <row r="177" s="12" customFormat="1" ht="12"/>
    <row r="178" s="12" customFormat="1" ht="12"/>
    <row r="179" s="12" customFormat="1" ht="12"/>
    <row r="180" s="12" customFormat="1" ht="12"/>
    <row r="181" s="12" customFormat="1" ht="12"/>
    <row r="182" s="12" customFormat="1" ht="12"/>
    <row r="183" s="12" customFormat="1" ht="12"/>
    <row r="184" s="12" customFormat="1" ht="12"/>
    <row r="185" s="12" customFormat="1" ht="12"/>
    <row r="186" s="12" customFormat="1" ht="12"/>
    <row r="187" s="12" customFormat="1" ht="12"/>
    <row r="188" s="12" customFormat="1" ht="12"/>
    <row r="189" s="12" customFormat="1" ht="12"/>
    <row r="190" s="12" customFormat="1" ht="12"/>
    <row r="191" s="12" customFormat="1" ht="12"/>
    <row r="192" s="12" customFormat="1" ht="12"/>
    <row r="193" s="12" customFormat="1" ht="12"/>
    <row r="194" s="12" customFormat="1" ht="12"/>
    <row r="195" s="12" customFormat="1" ht="12"/>
    <row r="196" s="12" customFormat="1" ht="12"/>
    <row r="197" s="12" customFormat="1" ht="12"/>
    <row r="198" s="12" customFormat="1" ht="12"/>
    <row r="199" s="12" customFormat="1" ht="12"/>
    <row r="200" s="12" customFormat="1" ht="12"/>
    <row r="201" s="12" customFormat="1" ht="12"/>
    <row r="202" s="12" customFormat="1" ht="12"/>
    <row r="203" s="12" customFormat="1" ht="12"/>
    <row r="204" s="12" customFormat="1" ht="12"/>
    <row r="205" s="12" customFormat="1" ht="12"/>
    <row r="206" s="12" customFormat="1" ht="12"/>
    <row r="207" s="12" customFormat="1" ht="12"/>
    <row r="208" s="12" customFormat="1" ht="12"/>
    <row r="209" s="12" customFormat="1" ht="12"/>
    <row r="210" s="12" customFormat="1" ht="12"/>
    <row r="211" s="12" customFormat="1" ht="12"/>
    <row r="212" s="12" customFormat="1" ht="12"/>
    <row r="213" s="12" customFormat="1" ht="12"/>
    <row r="214" s="12" customFormat="1" ht="12"/>
    <row r="215" s="12" customFormat="1" ht="12"/>
    <row r="216" s="12" customFormat="1" ht="12"/>
    <row r="217" s="12" customFormat="1" ht="12"/>
    <row r="218" s="12" customFormat="1" ht="12"/>
    <row r="219" s="12" customFormat="1" ht="12"/>
    <row r="220" s="12" customFormat="1" ht="12"/>
    <row r="221" s="12" customFormat="1" ht="12"/>
    <row r="222" s="12" customFormat="1" ht="12"/>
    <row r="223" s="12" customFormat="1" ht="12"/>
    <row r="224" s="12" customFormat="1" ht="12"/>
    <row r="225" s="12" customFormat="1" ht="12"/>
    <row r="226" s="12" customFormat="1" ht="12"/>
    <row r="227" s="12" customFormat="1" ht="12"/>
    <row r="228" s="12" customFormat="1" ht="12"/>
    <row r="229" s="12" customFormat="1" ht="12"/>
    <row r="230" s="12" customFormat="1" ht="12"/>
    <row r="231" s="12" customFormat="1" ht="12"/>
    <row r="232" s="12" customFormat="1" ht="12"/>
    <row r="233" s="12" customFormat="1" ht="12"/>
    <row r="234" s="12" customFormat="1" ht="12"/>
    <row r="235" s="12" customFormat="1" ht="12"/>
    <row r="236" s="12" customFormat="1" ht="12"/>
    <row r="237" s="12" customFormat="1" ht="12"/>
    <row r="238" s="12" customFormat="1" ht="12"/>
    <row r="239" s="12" customFormat="1" ht="12"/>
    <row r="240" s="12" customFormat="1" ht="12"/>
    <row r="241" s="12" customFormat="1" ht="12"/>
    <row r="242" s="12" customFormat="1" ht="12"/>
    <row r="243" s="12" customFormat="1" ht="12"/>
    <row r="244" s="12" customFormat="1" ht="12"/>
    <row r="245" s="12" customFormat="1" ht="12"/>
    <row r="246" s="12" customFormat="1" ht="12"/>
    <row r="247" s="12" customFormat="1" ht="12"/>
    <row r="248" s="12" customFormat="1" ht="12"/>
    <row r="249" s="12" customFormat="1" ht="12"/>
    <row r="250" s="12" customFormat="1" ht="12"/>
    <row r="251" s="12" customFormat="1" ht="12"/>
    <row r="252" s="12" customFormat="1" ht="12"/>
    <row r="253" s="12" customFormat="1" ht="12"/>
    <row r="254" s="12" customFormat="1" ht="12"/>
    <row r="255" s="12" customFormat="1" ht="12"/>
    <row r="256" s="12" customFormat="1" ht="12"/>
    <row r="257" s="12" customFormat="1" ht="12"/>
    <row r="258" s="12" customFormat="1" ht="12"/>
    <row r="259" s="12" customFormat="1" ht="12"/>
    <row r="260" s="12" customFormat="1" ht="12"/>
    <row r="261" s="12" customFormat="1" ht="12"/>
    <row r="262" s="12" customFormat="1" ht="12"/>
    <row r="263" s="12" customFormat="1" ht="12"/>
    <row r="264" s="12" customFormat="1" ht="12"/>
    <row r="265" s="12" customFormat="1" ht="12"/>
    <row r="266" s="12" customFormat="1" ht="12"/>
    <row r="267" s="12" customFormat="1" ht="12"/>
    <row r="268" s="12" customFormat="1" ht="12"/>
    <row r="269" s="12" customFormat="1" ht="12"/>
    <row r="270" s="12" customFormat="1" ht="12"/>
    <row r="271" s="12" customFormat="1" ht="12"/>
    <row r="272" s="12" customFormat="1" ht="12"/>
    <row r="273" s="12" customFormat="1" ht="12"/>
    <row r="274" s="12" customFormat="1" ht="12"/>
    <row r="275" s="12" customFormat="1" ht="12"/>
    <row r="276" s="12" customFormat="1" ht="12"/>
    <row r="277" s="12" customFormat="1" ht="12"/>
    <row r="278" s="12" customFormat="1" ht="12"/>
    <row r="279" s="12" customFormat="1" ht="12"/>
    <row r="280" s="12" customFormat="1" ht="12"/>
    <row r="281" s="12" customFormat="1" ht="12"/>
    <row r="282" s="12" customFormat="1" ht="12"/>
    <row r="283" s="12" customFormat="1" ht="12"/>
    <row r="284" s="12" customFormat="1" ht="12"/>
    <row r="285" s="12" customFormat="1" ht="12"/>
    <row r="286" s="12" customFormat="1" ht="12"/>
    <row r="287" s="12" customFormat="1" ht="12"/>
    <row r="288" s="12" customFormat="1" ht="12"/>
    <row r="289" s="12" customFormat="1" ht="12"/>
    <row r="290" s="12" customFormat="1" ht="12"/>
    <row r="291" s="12" customFormat="1" ht="12"/>
    <row r="292" s="12" customFormat="1" ht="12"/>
    <row r="293" s="12" customFormat="1" ht="12"/>
    <row r="294" s="12" customFormat="1" ht="12"/>
    <row r="295" s="12" customFormat="1" ht="12"/>
    <row r="296" s="12" customFormat="1" ht="12"/>
    <row r="297" s="12" customFormat="1" ht="12"/>
    <row r="298" s="12" customFormat="1" ht="12"/>
    <row r="299" s="12" customFormat="1" ht="12"/>
    <row r="300" s="12" customFormat="1" ht="12"/>
    <row r="301" s="12" customFormat="1" ht="12"/>
    <row r="302" s="12" customFormat="1" ht="12"/>
    <row r="303" s="12" customFormat="1" ht="12"/>
    <row r="304" s="12" customFormat="1" ht="12"/>
    <row r="305" s="12" customFormat="1" ht="12"/>
    <row r="306" s="12" customFormat="1" ht="12"/>
    <row r="307" s="12" customFormat="1" ht="12"/>
    <row r="308" s="12" customFormat="1" ht="12"/>
    <row r="309" s="12" customFormat="1" ht="12"/>
    <row r="310" s="12" customFormat="1" ht="12"/>
    <row r="311" s="12" customFormat="1" ht="12"/>
    <row r="312" s="12" customFormat="1" ht="12"/>
    <row r="313" s="12" customFormat="1" ht="12"/>
    <row r="314" s="12" customFormat="1" ht="12"/>
    <row r="315" s="12" customFormat="1" ht="12"/>
    <row r="316" s="12" customFormat="1" ht="12"/>
    <row r="317" s="12" customFormat="1" ht="12"/>
    <row r="318" s="12" customFormat="1" ht="12"/>
    <row r="319" s="12" customFormat="1" ht="12"/>
    <row r="320" s="12" customFormat="1" ht="12"/>
    <row r="321" s="12" customFormat="1" ht="12"/>
    <row r="322" s="12" customFormat="1" ht="12"/>
    <row r="323" s="12" customFormat="1" ht="12"/>
    <row r="324" s="12" customFormat="1" ht="12"/>
    <row r="325" s="12" customFormat="1" ht="12"/>
    <row r="326" s="12" customFormat="1" ht="12"/>
    <row r="327" s="12" customFormat="1" ht="12"/>
    <row r="328" s="12" customFormat="1" ht="12"/>
    <row r="329" s="12" customFormat="1" ht="12"/>
    <row r="330" s="12" customFormat="1" ht="12"/>
    <row r="331" s="12" customFormat="1" ht="12"/>
    <row r="332" s="12" customFormat="1" ht="12"/>
    <row r="333" s="12" customFormat="1" ht="12"/>
    <row r="334" s="12" customFormat="1" ht="12"/>
    <row r="335" s="12" customFormat="1" ht="12"/>
    <row r="336" s="12" customFormat="1" ht="12"/>
    <row r="337" s="12" customFormat="1" ht="12"/>
    <row r="338" s="12" customFormat="1" ht="12"/>
    <row r="339" s="12" customFormat="1" ht="12"/>
    <row r="340" s="12" customFormat="1" ht="12"/>
    <row r="341" s="12" customFormat="1" ht="12"/>
    <row r="342" s="12" customFormat="1" ht="12"/>
    <row r="343" s="12" customFormat="1" ht="12"/>
    <row r="344" s="12" customFormat="1" ht="12"/>
    <row r="345" s="12" customFormat="1" ht="12"/>
    <row r="346" s="12" customFormat="1" ht="12"/>
    <row r="347" s="12" customFormat="1" ht="12"/>
    <row r="348" s="12" customFormat="1" ht="12"/>
    <row r="349" s="12" customFormat="1" ht="12"/>
    <row r="350" s="12" customFormat="1" ht="12"/>
    <row r="351" s="12" customFormat="1" ht="12"/>
    <row r="352" s="12" customFormat="1" ht="12"/>
    <row r="353" s="12" customFormat="1" ht="12"/>
    <row r="354" s="12" customFormat="1" ht="12"/>
    <row r="355" s="12" customFormat="1" ht="12"/>
    <row r="356" s="12" customFormat="1" ht="12"/>
    <row r="357" s="12" customFormat="1" ht="12"/>
    <row r="358" s="12" customFormat="1" ht="12"/>
    <row r="359" s="12" customFormat="1" ht="12"/>
    <row r="360" s="12" customFormat="1" ht="12"/>
    <row r="361" s="12" customFormat="1" ht="12"/>
    <row r="362" s="12" customFormat="1" ht="12"/>
    <row r="363" s="12" customFormat="1" ht="12"/>
    <row r="364" s="12" customFormat="1" ht="12"/>
    <row r="365" s="12" customFormat="1" ht="12"/>
    <row r="366" s="12" customFormat="1" ht="12"/>
    <row r="367" s="12" customFormat="1" ht="12"/>
    <row r="368" s="12" customFormat="1" ht="12"/>
    <row r="369" s="12" customFormat="1" ht="12"/>
    <row r="370" s="12" customFormat="1" ht="12"/>
    <row r="371" s="12" customFormat="1" ht="12"/>
    <row r="372" s="12" customFormat="1" ht="12"/>
    <row r="373" s="12" customFormat="1" ht="12"/>
    <row r="374" s="12" customFormat="1" ht="12"/>
    <row r="375" s="12" customFormat="1" ht="12"/>
    <row r="376" s="12" customFormat="1" ht="12"/>
    <row r="377" s="12" customFormat="1" ht="12"/>
    <row r="378" s="12" customFormat="1" ht="12"/>
    <row r="379" s="12" customFormat="1" ht="12"/>
    <row r="380" s="12" customFormat="1" ht="12"/>
    <row r="381" s="12" customFormat="1" ht="12"/>
    <row r="382" s="12" customFormat="1" ht="12"/>
    <row r="383" s="12" customFormat="1" ht="12"/>
    <row r="384" s="12" customFormat="1" ht="12"/>
    <row r="385" s="12" customFormat="1" ht="12"/>
    <row r="386" s="12" customFormat="1" ht="12"/>
    <row r="387" s="12" customFormat="1" ht="12"/>
    <row r="388" s="12" customFormat="1" ht="12"/>
    <row r="389" s="12" customFormat="1" ht="12"/>
    <row r="390" s="12" customFormat="1" ht="12"/>
    <row r="391" s="12" customFormat="1" ht="12"/>
    <row r="392" s="12" customFormat="1" ht="12"/>
    <row r="393" s="12" customFormat="1" ht="12"/>
    <row r="394" s="12" customFormat="1" ht="12"/>
    <row r="395" s="12" customFormat="1" ht="12"/>
    <row r="396" s="12" customFormat="1" ht="12"/>
    <row r="397" s="12" customFormat="1" ht="12"/>
    <row r="398" s="12" customFormat="1" ht="12"/>
    <row r="399" s="12" customFormat="1" ht="12"/>
    <row r="400" s="12" customFormat="1" ht="12"/>
    <row r="401" s="12" customFormat="1" ht="12"/>
    <row r="402" s="12" customFormat="1" ht="12"/>
    <row r="403" s="12" customFormat="1" ht="12"/>
    <row r="404" s="12" customFormat="1" ht="12"/>
    <row r="405" s="12" customFormat="1" ht="12"/>
    <row r="406" s="12" customFormat="1" ht="12"/>
    <row r="407" s="12" customFormat="1" ht="12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  <row r="666" s="12" customFormat="1" ht="12"/>
    <row r="667" s="12" customFormat="1" ht="12"/>
    <row r="668" s="12" customFormat="1" ht="12"/>
    <row r="669" s="12" customFormat="1" ht="12"/>
    <row r="670" s="12" customFormat="1" ht="12"/>
    <row r="671" s="12" customFormat="1" ht="12"/>
    <row r="672" s="12" customFormat="1" ht="12"/>
    <row r="673" s="12" customFormat="1" ht="12"/>
    <row r="674" s="12" customFormat="1" ht="12"/>
    <row r="675" s="12" customFormat="1" ht="12"/>
    <row r="676" s="12" customFormat="1" ht="12"/>
    <row r="677" s="12" customFormat="1" ht="12"/>
    <row r="678" s="12" customFormat="1" ht="12"/>
    <row r="679" s="12" customFormat="1" ht="12"/>
    <row r="680" s="12" customFormat="1" ht="12"/>
    <row r="681" s="12" customFormat="1" ht="12"/>
    <row r="682" s="12" customFormat="1" ht="12"/>
    <row r="683" s="12" customFormat="1" ht="12"/>
    <row r="684" s="12" customFormat="1" ht="12"/>
    <row r="685" s="12" customFormat="1" ht="12"/>
    <row r="686" s="12" customFormat="1" ht="12"/>
    <row r="687" s="12" customFormat="1" ht="12"/>
    <row r="688" s="12" customFormat="1" ht="12"/>
    <row r="689" s="12" customFormat="1" ht="12"/>
    <row r="690" s="12" customFormat="1" ht="12"/>
    <row r="691" s="12" customFormat="1" ht="12"/>
    <row r="692" s="12" customFormat="1" ht="12"/>
    <row r="693" s="12" customFormat="1" ht="12"/>
    <row r="694" s="12" customFormat="1" ht="12"/>
    <row r="695" s="12" customFormat="1" ht="12"/>
    <row r="696" s="12" customFormat="1" ht="12"/>
    <row r="697" s="12" customFormat="1" ht="12"/>
    <row r="698" s="12" customFormat="1" ht="12"/>
    <row r="699" s="12" customFormat="1" ht="12"/>
    <row r="700" s="12" customFormat="1" ht="12"/>
    <row r="701" s="12" customFormat="1" ht="12"/>
    <row r="702" s="12" customFormat="1" ht="12"/>
    <row r="703" s="12" customFormat="1" ht="12"/>
    <row r="704" s="12" customFormat="1" ht="12"/>
    <row r="705" s="12" customFormat="1" ht="12"/>
    <row r="706" s="12" customFormat="1" ht="12"/>
    <row r="707" s="12" customFormat="1" ht="12"/>
    <row r="708" s="12" customFormat="1" ht="12"/>
    <row r="709" s="12" customFormat="1" ht="12"/>
    <row r="710" s="12" customFormat="1" ht="12"/>
    <row r="711" s="12" customFormat="1" ht="12"/>
    <row r="712" s="12" customFormat="1" ht="12"/>
    <row r="713" s="12" customFormat="1" ht="12"/>
    <row r="714" s="12" customFormat="1" ht="12"/>
    <row r="715" s="12" customFormat="1" ht="12"/>
    <row r="716" s="12" customFormat="1" ht="12"/>
    <row r="717" s="12" customFormat="1" ht="12"/>
    <row r="718" s="12" customFormat="1" ht="12"/>
    <row r="719" s="12" customFormat="1" ht="12"/>
    <row r="720" s="12" customFormat="1" ht="12"/>
    <row r="721" s="12" customFormat="1" ht="12"/>
    <row r="722" s="12" customFormat="1" ht="12"/>
    <row r="723" s="12" customFormat="1" ht="12"/>
    <row r="724" s="12" customFormat="1" ht="12"/>
    <row r="725" s="12" customFormat="1" ht="12"/>
    <row r="726" s="12" customFormat="1" ht="12"/>
    <row r="727" s="12" customFormat="1" ht="12"/>
    <row r="728" s="12" customFormat="1" ht="12"/>
    <row r="729" s="12" customFormat="1" ht="12"/>
    <row r="730" s="12" customFormat="1" ht="12"/>
    <row r="731" s="12" customFormat="1" ht="12"/>
    <row r="732" s="12" customFormat="1" ht="12"/>
    <row r="733" s="12" customFormat="1" ht="12"/>
    <row r="734" s="12" customFormat="1" ht="12"/>
    <row r="735" s="12" customFormat="1" ht="12"/>
    <row r="736" s="12" customFormat="1" ht="12"/>
    <row r="737" s="12" customFormat="1" ht="12"/>
    <row r="738" s="12" customFormat="1" ht="12"/>
    <row r="739" s="12" customFormat="1" ht="12"/>
    <row r="740" s="12" customFormat="1" ht="12"/>
    <row r="741" s="12" customFormat="1" ht="12"/>
    <row r="742" s="12" customFormat="1" ht="12"/>
    <row r="743" s="12" customFormat="1" ht="12"/>
    <row r="744" s="12" customFormat="1" ht="12"/>
    <row r="745" s="12" customFormat="1" ht="12"/>
    <row r="746" s="12" customFormat="1" ht="12"/>
    <row r="747" s="12" customFormat="1" ht="12"/>
    <row r="748" s="12" customFormat="1" ht="12"/>
    <row r="749" s="12" customFormat="1" ht="12"/>
    <row r="750" s="12" customFormat="1" ht="12"/>
    <row r="751" s="12" customFormat="1" ht="12"/>
    <row r="752" s="12" customFormat="1" ht="12"/>
    <row r="753" s="12" customFormat="1" ht="12"/>
    <row r="754" s="12" customFormat="1" ht="12"/>
    <row r="755" s="12" customFormat="1" ht="12"/>
    <row r="756" s="12" customFormat="1" ht="12"/>
    <row r="757" s="12" customFormat="1" ht="12"/>
    <row r="758" s="12" customFormat="1" ht="12"/>
    <row r="759" s="12" customFormat="1" ht="12"/>
    <row r="760" s="12" customFormat="1" ht="12"/>
    <row r="761" s="12" customFormat="1" ht="12"/>
    <row r="762" s="12" customFormat="1" ht="12"/>
    <row r="763" s="12" customFormat="1" ht="12"/>
    <row r="764" s="12" customFormat="1" ht="12"/>
    <row r="765" s="12" customFormat="1" ht="12"/>
    <row r="766" s="12" customFormat="1" ht="12"/>
    <row r="767" s="12" customFormat="1" ht="12"/>
    <row r="768" s="12" customFormat="1" ht="12"/>
    <row r="769" s="12" customFormat="1" ht="12"/>
    <row r="770" s="12" customFormat="1" ht="12"/>
    <row r="771" s="12" customFormat="1" ht="12"/>
    <row r="772" s="12" customFormat="1" ht="12"/>
    <row r="773" s="12" customFormat="1" ht="12"/>
    <row r="774" s="12" customFormat="1" ht="12"/>
    <row r="775" s="12" customFormat="1" ht="12"/>
    <row r="776" s="12" customFormat="1" ht="12"/>
    <row r="777" s="12" customFormat="1" ht="12"/>
    <row r="778" s="12" customFormat="1" ht="12"/>
    <row r="779" s="12" customFormat="1" ht="12"/>
    <row r="780" s="12" customFormat="1" ht="12"/>
    <row r="781" s="12" customFormat="1" ht="12"/>
    <row r="782" s="12" customFormat="1" ht="12"/>
    <row r="783" s="12" customFormat="1" ht="12"/>
    <row r="784" s="12" customFormat="1" ht="12"/>
    <row r="785" s="12" customFormat="1" ht="12"/>
    <row r="786" s="12" customFormat="1" ht="12"/>
    <row r="787" s="12" customFormat="1" ht="12"/>
    <row r="788" s="12" customFormat="1" ht="12"/>
    <row r="789" s="12" customFormat="1" ht="12"/>
    <row r="790" s="12" customFormat="1" ht="12"/>
    <row r="791" s="12" customFormat="1" ht="12"/>
    <row r="792" s="12" customFormat="1" ht="12"/>
    <row r="793" s="12" customFormat="1" ht="12"/>
    <row r="794" s="12" customFormat="1" ht="12"/>
    <row r="795" s="12" customFormat="1" ht="12"/>
    <row r="796" s="12" customFormat="1" ht="12"/>
    <row r="797" s="12" customFormat="1" ht="12"/>
    <row r="798" s="12" customFormat="1" ht="12"/>
    <row r="799" s="12" customFormat="1" ht="12"/>
    <row r="800" s="12" customFormat="1" ht="12"/>
    <row r="801" s="12" customFormat="1" ht="12"/>
    <row r="802" s="12" customFormat="1" ht="12"/>
    <row r="803" s="12" customFormat="1" ht="12"/>
    <row r="804" s="12" customFormat="1" ht="12"/>
    <row r="805" s="12" customFormat="1" ht="12"/>
    <row r="806" s="12" customFormat="1" ht="12"/>
    <row r="807" s="12" customFormat="1" ht="12"/>
    <row r="808" s="12" customFormat="1" ht="12"/>
    <row r="809" s="12" customFormat="1" ht="12"/>
    <row r="810" s="12" customFormat="1" ht="12"/>
    <row r="811" s="12" customFormat="1" ht="12"/>
    <row r="812" s="12" customFormat="1" ht="12"/>
    <row r="813" s="12" customFormat="1" ht="12"/>
    <row r="814" s="12" customFormat="1" ht="12"/>
    <row r="815" s="12" customFormat="1" ht="12"/>
    <row r="816" s="12" customFormat="1" ht="12"/>
    <row r="817" s="12" customFormat="1" ht="12"/>
    <row r="818" s="12" customFormat="1" ht="12"/>
    <row r="819" s="12" customFormat="1" ht="12"/>
    <row r="820" s="12" customFormat="1" ht="12"/>
    <row r="821" s="12" customFormat="1" ht="12"/>
    <row r="822" s="12" customFormat="1" ht="12"/>
    <row r="823" s="12" customFormat="1" ht="12"/>
    <row r="824" s="12" customFormat="1" ht="12"/>
    <row r="825" s="12" customFormat="1" ht="12"/>
    <row r="826" s="12" customFormat="1" ht="12"/>
    <row r="827" s="12" customFormat="1" ht="12"/>
    <row r="828" s="12" customFormat="1" ht="12"/>
    <row r="829" s="12" customFormat="1" ht="12"/>
    <row r="830" s="12" customFormat="1" ht="12"/>
    <row r="831" s="12" customFormat="1" ht="12"/>
    <row r="832" s="12" customFormat="1" ht="12"/>
    <row r="833" s="12" customFormat="1" ht="12"/>
    <row r="834" s="12" customFormat="1" ht="12"/>
    <row r="835" s="12" customFormat="1" ht="12"/>
    <row r="836" s="12" customFormat="1" ht="12"/>
    <row r="837" s="12" customFormat="1" ht="12"/>
    <row r="838" s="12" customFormat="1" ht="12"/>
    <row r="839" s="12" customFormat="1" ht="12"/>
    <row r="840" s="12" customFormat="1" ht="12"/>
    <row r="841" s="12" customFormat="1" ht="12"/>
    <row r="842" s="12" customFormat="1" ht="12"/>
    <row r="843" s="12" customFormat="1" ht="12"/>
    <row r="844" s="12" customFormat="1" ht="12"/>
    <row r="845" s="12" customFormat="1" ht="12"/>
    <row r="846" s="12" customFormat="1" ht="12"/>
    <row r="847" s="12" customFormat="1" ht="12"/>
    <row r="848" s="12" customFormat="1" ht="12"/>
    <row r="849" s="12" customFormat="1" ht="12"/>
    <row r="850" s="12" customFormat="1" ht="12"/>
    <row r="851" s="12" customFormat="1" ht="12"/>
    <row r="852" s="12" customFormat="1" ht="12"/>
    <row r="853" s="12" customFormat="1" ht="12"/>
    <row r="854" s="12" customFormat="1" ht="12"/>
    <row r="855" s="12" customFormat="1" ht="12"/>
    <row r="856" s="12" customFormat="1" ht="12"/>
    <row r="857" s="12" customFormat="1" ht="12"/>
    <row r="858" s="12" customFormat="1" ht="12"/>
    <row r="859" s="12" customFormat="1" ht="12"/>
    <row r="860" s="12" customFormat="1" ht="12"/>
    <row r="861" s="12" customFormat="1" ht="12"/>
    <row r="862" s="12" customFormat="1" ht="12"/>
    <row r="863" s="12" customFormat="1" ht="12"/>
    <row r="864" s="12" customFormat="1" ht="12"/>
    <row r="865" s="12" customFormat="1" ht="12"/>
    <row r="866" s="12" customFormat="1" ht="12"/>
    <row r="867" s="12" customFormat="1" ht="12"/>
    <row r="868" s="12" customFormat="1" ht="12"/>
    <row r="869" s="12" customFormat="1" ht="12"/>
    <row r="870" s="12" customFormat="1" ht="12"/>
    <row r="871" s="12" customFormat="1" ht="12"/>
    <row r="872" s="12" customFormat="1" ht="12"/>
    <row r="873" s="12" customFormat="1" ht="12"/>
    <row r="874" s="12" customFormat="1" ht="12"/>
    <row r="875" s="12" customFormat="1" ht="12"/>
    <row r="876" s="12" customFormat="1" ht="12"/>
    <row r="877" s="12" customFormat="1" ht="12"/>
    <row r="878" s="12" customFormat="1" ht="12"/>
    <row r="879" s="12" customFormat="1" ht="12"/>
    <row r="880" s="12" customFormat="1" ht="12"/>
    <row r="881" s="12" customFormat="1" ht="12"/>
    <row r="882" s="12" customFormat="1" ht="12"/>
    <row r="883" s="12" customFormat="1" ht="12"/>
    <row r="884" s="12" customFormat="1" ht="12"/>
    <row r="885" s="12" customFormat="1" ht="12"/>
    <row r="886" s="12" customFormat="1" ht="12"/>
    <row r="887" s="12" customFormat="1" ht="12"/>
    <row r="888" s="12" customFormat="1" ht="12"/>
    <row r="889" s="12" customFormat="1" ht="12"/>
    <row r="890" s="12" customFormat="1" ht="12"/>
    <row r="891" s="12" customFormat="1" ht="12"/>
    <row r="892" s="12" customFormat="1" ht="12"/>
    <row r="893" s="12" customFormat="1" ht="12"/>
    <row r="894" s="12" customFormat="1" ht="12"/>
    <row r="895" s="12" customFormat="1" ht="12"/>
    <row r="896" s="12" customFormat="1" ht="12"/>
    <row r="897" s="12" customFormat="1" ht="12"/>
    <row r="898" s="12" customFormat="1" ht="12"/>
    <row r="899" s="12" customFormat="1" ht="12"/>
    <row r="900" s="12" customFormat="1" ht="12"/>
    <row r="901" s="12" customFormat="1" ht="12"/>
    <row r="902" s="12" customFormat="1" ht="12"/>
    <row r="903" s="12" customFormat="1" ht="12"/>
    <row r="904" s="12" customFormat="1" ht="12"/>
    <row r="905" s="12" customFormat="1" ht="12"/>
    <row r="906" s="12" customFormat="1" ht="12"/>
    <row r="907" s="12" customFormat="1" ht="12"/>
    <row r="908" s="12" customFormat="1" ht="12"/>
    <row r="909" s="12" customFormat="1" ht="12"/>
    <row r="910" s="12" customFormat="1" ht="12"/>
    <row r="911" s="12" customFormat="1" ht="12"/>
    <row r="912" s="12" customFormat="1" ht="12"/>
    <row r="913" s="12" customFormat="1" ht="12"/>
    <row r="914" s="12" customFormat="1" ht="12"/>
    <row r="915" s="12" customFormat="1" ht="12"/>
    <row r="916" s="12" customFormat="1" ht="12"/>
    <row r="917" s="12" customFormat="1" ht="12"/>
    <row r="918" s="12" customFormat="1" ht="12"/>
    <row r="919" s="12" customFormat="1" ht="12"/>
    <row r="920" s="12" customFormat="1" ht="12"/>
    <row r="921" s="12" customFormat="1" ht="12"/>
    <row r="922" s="12" customFormat="1" ht="12"/>
    <row r="923" s="12" customFormat="1" ht="12"/>
    <row r="924" s="12" customFormat="1" ht="12"/>
    <row r="925" s="12" customFormat="1" ht="12"/>
    <row r="926" s="12" customFormat="1" ht="12"/>
    <row r="927" s="12" customFormat="1" ht="12"/>
    <row r="928" s="12" customFormat="1" ht="12"/>
    <row r="929" s="12" customFormat="1" ht="12"/>
    <row r="930" s="12" customFormat="1" ht="12"/>
    <row r="931" s="12" customFormat="1" ht="12"/>
    <row r="932" s="12" customFormat="1" ht="12"/>
    <row r="933" s="12" customFormat="1" ht="12"/>
    <row r="934" s="12" customFormat="1" ht="12"/>
    <row r="935" s="12" customFormat="1" ht="12"/>
    <row r="936" s="12" customFormat="1" ht="12"/>
    <row r="937" s="12" customFormat="1" ht="12"/>
    <row r="938" s="12" customFormat="1" ht="12"/>
    <row r="939" s="12" customFormat="1" ht="12"/>
    <row r="940" s="12" customFormat="1" ht="12"/>
    <row r="941" s="12" customFormat="1" ht="12"/>
    <row r="942" s="12" customFormat="1" ht="12"/>
    <row r="943" s="12" customFormat="1" ht="12"/>
    <row r="944" s="12" customFormat="1" ht="12"/>
    <row r="945" s="12" customFormat="1" ht="12"/>
    <row r="946" s="12" customFormat="1" ht="12"/>
    <row r="947" s="12" customFormat="1" ht="12"/>
    <row r="948" s="12" customFormat="1" ht="12"/>
    <row r="949" s="12" customFormat="1" ht="12"/>
    <row r="950" s="12" customFormat="1" ht="12"/>
    <row r="951" s="12" customFormat="1" ht="12"/>
    <row r="952" s="12" customFormat="1" ht="12"/>
    <row r="953" s="12" customFormat="1" ht="12"/>
    <row r="954" s="12" customFormat="1" ht="12"/>
    <row r="955" s="12" customFormat="1" ht="12"/>
    <row r="956" s="12" customFormat="1" ht="12"/>
    <row r="957" s="12" customFormat="1" ht="12"/>
    <row r="958" s="12" customFormat="1" ht="12"/>
    <row r="959" s="12" customFormat="1" ht="12"/>
    <row r="960" s="12" customFormat="1" ht="12"/>
    <row r="961" s="12" customFormat="1" ht="12"/>
    <row r="962" s="12" customFormat="1" ht="12"/>
    <row r="963" s="12" customFormat="1" ht="12"/>
    <row r="964" s="12" customFormat="1" ht="12"/>
    <row r="965" s="12" customFormat="1" ht="12"/>
    <row r="966" s="12" customFormat="1" ht="12"/>
    <row r="967" s="12" customFormat="1" ht="12"/>
    <row r="968" s="12" customFormat="1" ht="12"/>
    <row r="969" s="12" customFormat="1" ht="12"/>
    <row r="970" s="12" customFormat="1" ht="12"/>
    <row r="971" s="12" customFormat="1" ht="12"/>
    <row r="972" s="12" customFormat="1" ht="12"/>
    <row r="973" s="12" customFormat="1" ht="12"/>
    <row r="974" s="12" customFormat="1" ht="12"/>
    <row r="975" s="12" customFormat="1" ht="12"/>
    <row r="976" s="12" customFormat="1" ht="12"/>
    <row r="977" s="12" customFormat="1" ht="12"/>
    <row r="978" s="12" customFormat="1" ht="12"/>
    <row r="979" s="12" customFormat="1" ht="12"/>
    <row r="980" s="12" customFormat="1" ht="12"/>
    <row r="981" s="12" customFormat="1" ht="12"/>
    <row r="982" s="12" customFormat="1" ht="12"/>
    <row r="983" s="12" customFormat="1" ht="12"/>
    <row r="984" s="12" customFormat="1" ht="12"/>
    <row r="985" s="12" customFormat="1" ht="12"/>
    <row r="986" s="12" customFormat="1" ht="12"/>
    <row r="987" s="12" customFormat="1" ht="12"/>
    <row r="988" s="12" customFormat="1" ht="12"/>
    <row r="989" s="12" customFormat="1" ht="12"/>
    <row r="990" s="12" customFormat="1" ht="12"/>
    <row r="991" s="12" customFormat="1" ht="12"/>
    <row r="992" s="12" customFormat="1" ht="12"/>
    <row r="993" s="12" customFormat="1" ht="12"/>
    <row r="994" s="12" customFormat="1" ht="12"/>
    <row r="995" s="12" customFormat="1" ht="12"/>
    <row r="996" s="12" customFormat="1" ht="12"/>
    <row r="997" s="12" customFormat="1" ht="12"/>
    <row r="998" s="12" customFormat="1" ht="12"/>
    <row r="999" s="12" customFormat="1" ht="12"/>
    <row r="1000" s="12" customFormat="1" ht="12"/>
    <row r="1001" s="12" customFormat="1" ht="12"/>
    <row r="1002" s="12" customFormat="1" ht="12"/>
    <row r="1003" s="12" customFormat="1" ht="12"/>
    <row r="1004" s="12" customFormat="1" ht="12"/>
    <row r="1005" s="12" customFormat="1" ht="12"/>
    <row r="1006" s="12" customFormat="1" ht="12"/>
    <row r="1007" s="12" customFormat="1" ht="12"/>
    <row r="1008" s="12" customFormat="1" ht="12"/>
    <row r="1009" s="12" customFormat="1" ht="12"/>
    <row r="1010" s="12" customFormat="1" ht="12"/>
    <row r="1011" s="12" customFormat="1" ht="12"/>
    <row r="1012" s="12" customFormat="1" ht="12"/>
    <row r="1013" s="12" customFormat="1" ht="12"/>
    <row r="1014" s="12" customFormat="1" ht="12"/>
    <row r="1015" s="12" customFormat="1" ht="12"/>
    <row r="1016" s="12" customFormat="1" ht="12"/>
    <row r="1017" s="12" customFormat="1" ht="12"/>
    <row r="1018" s="12" customFormat="1" ht="12"/>
    <row r="1019" s="12" customFormat="1" ht="12"/>
    <row r="1020" s="12" customFormat="1" ht="12"/>
    <row r="1021" s="12" customFormat="1" ht="12"/>
    <row r="1022" s="12" customFormat="1" ht="12"/>
    <row r="1023" s="12" customFormat="1" ht="12"/>
    <row r="1024" s="12" customFormat="1" ht="12"/>
    <row r="1025" s="12" customFormat="1" ht="12"/>
    <row r="1026" s="12" customFormat="1" ht="12"/>
    <row r="1027" s="12" customFormat="1" ht="12"/>
    <row r="1028" s="12" customFormat="1" ht="12"/>
    <row r="1029" s="12" customFormat="1" ht="12"/>
    <row r="1030" s="12" customFormat="1" ht="12"/>
    <row r="1031" s="12" customFormat="1" ht="12"/>
    <row r="1032" s="12" customFormat="1" ht="12"/>
    <row r="1033" s="12" customFormat="1" ht="12"/>
    <row r="1034" s="12" customFormat="1" ht="12"/>
    <row r="1035" s="12" customFormat="1" ht="12"/>
    <row r="1036" s="12" customFormat="1" ht="12"/>
    <row r="1037" s="12" customFormat="1" ht="12"/>
    <row r="1038" s="12" customFormat="1" ht="12"/>
    <row r="1039" s="12" customFormat="1" ht="12"/>
    <row r="1040" s="12" customFormat="1" ht="12"/>
    <row r="1041" s="12" customFormat="1" ht="12"/>
    <row r="1042" s="12" customFormat="1" ht="12"/>
    <row r="1043" s="12" customFormat="1" ht="12"/>
    <row r="1044" s="12" customFormat="1" ht="12"/>
    <row r="1045" s="12" customFormat="1" ht="12"/>
    <row r="1046" s="12" customFormat="1" ht="12"/>
    <row r="1047" s="12" customFormat="1" ht="12"/>
    <row r="1048" s="12" customFormat="1" ht="12"/>
    <row r="1049" s="12" customFormat="1" ht="12"/>
    <row r="1050" s="12" customFormat="1" ht="12"/>
    <row r="1051" s="12" customFormat="1" ht="12"/>
    <row r="1052" s="12" customFormat="1" ht="12"/>
    <row r="1053" s="12" customFormat="1" ht="12"/>
    <row r="1054" s="12" customFormat="1" ht="12"/>
    <row r="1055" s="12" customFormat="1" ht="12"/>
    <row r="1056" s="12" customFormat="1" ht="12"/>
    <row r="1057" s="12" customFormat="1" ht="12"/>
    <row r="1058" s="12" customFormat="1" ht="12"/>
    <row r="1059" s="12" customFormat="1" ht="12"/>
    <row r="1060" s="12" customFormat="1" ht="12"/>
    <row r="1061" s="12" customFormat="1" ht="12"/>
    <row r="1062" s="12" customFormat="1" ht="12"/>
    <row r="1063" s="12" customFormat="1" ht="12"/>
    <row r="1064" s="12" customFormat="1" ht="12"/>
    <row r="1065" s="12" customFormat="1" ht="12"/>
    <row r="1066" s="12" customFormat="1" ht="12"/>
    <row r="1067" s="12" customFormat="1" ht="12"/>
    <row r="1068" s="12" customFormat="1" ht="12"/>
    <row r="1069" s="12" customFormat="1" ht="12"/>
    <row r="1070" s="12" customFormat="1" ht="12"/>
    <row r="1071" s="12" customFormat="1" ht="12"/>
    <row r="1072" s="12" customFormat="1" ht="12"/>
    <row r="1073" s="12" customFormat="1" ht="12"/>
    <row r="1074" s="12" customFormat="1" ht="12"/>
    <row r="1075" s="12" customFormat="1" ht="12"/>
    <row r="1076" s="12" customFormat="1" ht="12"/>
    <row r="1077" s="12" customFormat="1" ht="12"/>
    <row r="1078" s="12" customFormat="1" ht="12"/>
    <row r="1079" s="12" customFormat="1" ht="12"/>
    <row r="1080" s="12" customFormat="1" ht="12"/>
    <row r="1081" s="12" customFormat="1" ht="12"/>
    <row r="1082" s="12" customFormat="1" ht="12"/>
    <row r="1083" s="12" customFormat="1" ht="12"/>
    <row r="1084" s="12" customFormat="1" ht="12"/>
    <row r="1085" s="12" customFormat="1" ht="12"/>
    <row r="1086" s="12" customFormat="1" ht="12"/>
    <row r="1087" s="12" customFormat="1" ht="12"/>
    <row r="1088" s="12" customFormat="1" ht="12"/>
    <row r="1089" s="12" customFormat="1" ht="12"/>
    <row r="1090" s="12" customFormat="1" ht="12"/>
    <row r="1091" s="12" customFormat="1" ht="12"/>
    <row r="1092" s="12" customFormat="1" ht="12"/>
    <row r="1093" s="12" customFormat="1" ht="12"/>
    <row r="1094" s="12" customFormat="1" ht="12"/>
    <row r="1095" s="12" customFormat="1" ht="12"/>
    <row r="1096" s="12" customFormat="1" ht="12"/>
    <row r="1097" s="12" customFormat="1" ht="12"/>
    <row r="1098" s="12" customFormat="1" ht="12"/>
  </sheetData>
  <sheetProtection/>
  <mergeCells count="3">
    <mergeCell ref="A3:H3"/>
    <mergeCell ref="A5:H5"/>
    <mergeCell ref="A6:H6"/>
  </mergeCells>
  <conditionalFormatting sqref="A12:H51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0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
</dc:description>
  <cp:lastModifiedBy>eparfait</cp:lastModifiedBy>
  <cp:lastPrinted>2008-09-15T17:38:32Z</cp:lastPrinted>
  <dcterms:created xsi:type="dcterms:W3CDTF">1999-07-27T20:03:15Z</dcterms:created>
  <dcterms:modified xsi:type="dcterms:W3CDTF">2008-10-14T16:12:16Z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