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sys'!$A$15:$Q$52</definedName>
    <definedName name="_xlnm.Print_Area" localSheetId="0">'c2b sys'!$A$15:$Q$52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<sst xmlns="http://schemas.openxmlformats.org/spreadsheetml/2006/main" count="59" uniqueCount="44">
  <si>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</si>
  <si>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</si>
  <si>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</si>
  <si>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</si>
  <si>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</si>
  <si>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</si>
  <si>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</si>
  <si>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</si>
  <si>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</si>
  <si>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</si>
  <si>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</si>
  <si>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</si>
  <si>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</si>
  <si>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</si>
  <si>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</si>
  <si>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</si>
  <si>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</si>
  <si>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</si>
  <si>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Federal affairs</t>
  </si>
  <si>
    <t xml:space="preserve">   Human resource management</t>
  </si>
  <si>
    <t xml:space="preserve">   Internal audit </t>
  </si>
  <si>
    <t xml:space="preserve">   Medical fiscal policy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</si>
  <si>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</si>
  <si>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</si>
  <si>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</si>
  <si>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</si>
  <si>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</si>
  <si>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</si>
  <si>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</si>
  <si>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</si>
  <si>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</si>
  <si>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</si>
  <si>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 xml:space="preserve">     Louisiana Board of Regents capitation and </t>
  </si>
  <si>
    <t xml:space="preserve">           educator stipend program</t>
  </si>
  <si>
    <t xml:space="preserve">         Total instruction</t>
  </si>
  <si>
    <t xml:space="preserve">  Instruction--</t>
  </si>
  <si>
    <t>ANALYSIS C-2B</t>
  </si>
  <si>
    <t>Current Restricted Fund Expenditures</t>
  </si>
  <si>
    <t xml:space="preserve"> Public service--                           </t>
  </si>
  <si>
    <t xml:space="preserve">   Hurricane relief</t>
  </si>
  <si>
    <t xml:space="preserve">         Total public service</t>
  </si>
  <si>
    <t xml:space="preserve">   System electronic medical records program</t>
  </si>
  <si>
    <t>For the year ended June 30, 2010</t>
  </si>
  <si>
    <t xml:space="preserve">   Community awareness - H1N1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</si>
</sst>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168" fontId="5" fillId="0" borderId="12" xfId="42" applyNumberFormat="1" applyFont="1" applyFill="1" applyBorder="1" applyAlignment="1" applyProtection="1">
      <alignment vertical="center"/>
      <protection/>
    </xf>
    <xf numFmtId="168" fontId="5" fillId="0" borderId="0" xfId="42" applyNumberFormat="1" applyFont="1" applyFill="1" applyBorder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3" xfId="45" applyNumberFormat="1" applyFont="1" applyFill="1" applyBorder="1" applyAlignment="1" applyProtection="1">
      <alignment vertical="center"/>
      <protection/>
    </xf>
    <xf numFmtId="42" fontId="5" fillId="0" borderId="13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41" fontId="5" fillId="0" borderId="12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133350</xdr:rowOff>
    </xdr:from>
    <xdr:to>
      <xdr:col>0</xdr:col>
      <xdr:colOff>2543175</xdr:colOff>
      <xdr:row>7</xdr:row>
      <xdr:rowOff>66675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54"/>
  <sheetViews>
    <sheetView showGridLines="0" tabSelected="1" defaultGridColor="0" zoomScale="70" zoomScaleNormal="70" zoomScalePageLayoutView="0" colorId="22" workbookViewId="0" topLeftCell="A1">
      <selection activeCell="I39" sqref="I39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19" ht="12.75">
      <c r="A1" s="46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6"/>
      <c r="S1" s="6"/>
    </row>
    <row r="2" spans="1:74" s="3" customFormat="1" ht="10.5" customHeight="1">
      <c r="A2" s="46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7"/>
      <c r="S2" s="37"/>
      <c r="T2" s="38"/>
      <c r="U2" s="38"/>
      <c r="V2" s="38"/>
      <c r="W2" s="38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 s="3" customFormat="1" ht="12" customHeight="1">
      <c r="A3" s="46"/>
      <c r="B3" s="15"/>
      <c r="C3" s="43" t="s">
        <v>36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0"/>
      <c r="S3" s="40"/>
      <c r="T3" s="38"/>
      <c r="U3" s="38"/>
      <c r="V3" s="38"/>
      <c r="W3" s="38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</row>
    <row r="4" spans="1:74" s="3" customFormat="1" ht="8.25" customHeight="1">
      <c r="A4" s="46"/>
      <c r="B4" s="1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9"/>
      <c r="Q4" s="12"/>
      <c r="R4" s="40"/>
      <c r="S4" s="40"/>
      <c r="T4" s="38"/>
      <c r="U4" s="38"/>
      <c r="V4" s="38"/>
      <c r="W4" s="38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</row>
    <row r="5" spans="1:74" s="3" customFormat="1" ht="16.5">
      <c r="A5" s="46"/>
      <c r="B5" s="15"/>
      <c r="C5" s="43" t="s">
        <v>37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0"/>
      <c r="S5" s="40"/>
      <c r="T5" s="38"/>
      <c r="U5" s="38"/>
      <c r="V5" s="38"/>
      <c r="W5" s="38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</row>
    <row r="6" spans="1:74" s="3" customFormat="1" ht="16.5">
      <c r="A6" s="46"/>
      <c r="B6" s="15"/>
      <c r="C6" s="43" t="s">
        <v>42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0"/>
      <c r="S6" s="40"/>
      <c r="T6" s="38"/>
      <c r="U6" s="38"/>
      <c r="V6" s="38"/>
      <c r="W6" s="38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</row>
    <row r="7" spans="1:74" s="3" customFormat="1" ht="10.5" customHeight="1">
      <c r="A7" s="46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40"/>
      <c r="S7" s="40"/>
      <c r="T7" s="38"/>
      <c r="U7" s="38"/>
      <c r="V7" s="38"/>
      <c r="W7" s="38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</row>
    <row r="8" spans="1:74" ht="12.75">
      <c r="A8" s="46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8:74" ht="12"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17" ht="13.5">
      <c r="A10" s="20"/>
      <c r="B10" s="20"/>
      <c r="C10" s="44" t="s">
        <v>13</v>
      </c>
      <c r="D10" s="45"/>
      <c r="E10" s="45"/>
      <c r="F10" s="45"/>
      <c r="G10" s="45"/>
      <c r="H10" s="45"/>
      <c r="I10" s="45"/>
      <c r="J10" s="20"/>
      <c r="K10" s="20"/>
      <c r="L10" s="20"/>
      <c r="M10" s="44" t="s">
        <v>0</v>
      </c>
      <c r="N10" s="45"/>
      <c r="O10" s="45"/>
      <c r="P10" s="45"/>
      <c r="Q10" s="45"/>
    </row>
    <row r="11" spans="1:17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 t="s">
        <v>1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 t="s">
        <v>2</v>
      </c>
      <c r="N12" s="20"/>
      <c r="O12" s="20"/>
      <c r="P12" s="20"/>
      <c r="Q12" s="21" t="s">
        <v>3</v>
      </c>
    </row>
    <row r="13" spans="1:17" ht="13.5">
      <c r="A13" s="20"/>
      <c r="B13" s="20"/>
      <c r="C13" s="22" t="s">
        <v>4</v>
      </c>
      <c r="D13" s="23"/>
      <c r="E13" s="22" t="s">
        <v>5</v>
      </c>
      <c r="F13" s="23"/>
      <c r="G13" s="22" t="s">
        <v>6</v>
      </c>
      <c r="H13" s="23"/>
      <c r="I13" s="22" t="s">
        <v>7</v>
      </c>
      <c r="J13" s="23"/>
      <c r="K13" s="22" t="s">
        <v>8</v>
      </c>
      <c r="L13" s="23"/>
      <c r="M13" s="22" t="s">
        <v>9</v>
      </c>
      <c r="N13" s="23"/>
      <c r="O13" s="22" t="s">
        <v>10</v>
      </c>
      <c r="P13" s="23"/>
      <c r="Q13" s="22" t="s">
        <v>11</v>
      </c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3" s="5" customFormat="1" ht="13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  <c r="S15" s="4"/>
      <c r="T15" s="4"/>
      <c r="U15" s="4"/>
      <c r="V15" s="4"/>
      <c r="W15" s="4"/>
    </row>
    <row r="16" spans="1:23" s="5" customFormat="1" ht="13.5" customHeight="1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</row>
    <row r="17" spans="1:23" s="5" customFormat="1" ht="13.5" customHeight="1">
      <c r="A17" s="18" t="s">
        <v>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"/>
      <c r="S17" s="4"/>
      <c r="T17" s="4"/>
      <c r="U17" s="4"/>
      <c r="V17" s="4"/>
      <c r="W17" s="4"/>
    </row>
    <row r="18" spans="1:23" s="5" customFormat="1" ht="13.5" customHeight="1">
      <c r="A18" s="18" t="s">
        <v>33</v>
      </c>
      <c r="B18" s="18"/>
      <c r="C18" s="28">
        <v>1612000</v>
      </c>
      <c r="D18" s="18"/>
      <c r="E18" s="28">
        <v>0</v>
      </c>
      <c r="F18" s="18"/>
      <c r="G18" s="28">
        <v>0</v>
      </c>
      <c r="H18" s="18"/>
      <c r="I18" s="28">
        <v>0</v>
      </c>
      <c r="J18" s="18"/>
      <c r="K18" s="28">
        <f>IF(SUM(C18:I18)=SUM(M18:Q18),SUM(C18:I18),SUM(M18:Q18)-SUM(C18:I18))</f>
        <v>1612000</v>
      </c>
      <c r="L18" s="18"/>
      <c r="M18" s="28">
        <v>0</v>
      </c>
      <c r="N18" s="18"/>
      <c r="O18" s="28">
        <v>1612000</v>
      </c>
      <c r="P18" s="18"/>
      <c r="Q18" s="28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  <c r="S19" s="4"/>
      <c r="T19" s="4"/>
      <c r="U19" s="4"/>
      <c r="V19" s="4"/>
      <c r="W19" s="4"/>
    </row>
    <row r="20" spans="1:23" s="5" customFormat="1" ht="13.5" customHeight="1">
      <c r="A20" s="18" t="s">
        <v>34</v>
      </c>
      <c r="B20" s="18"/>
      <c r="C20" s="26">
        <f>SUM(C18:C19)</f>
        <v>1612000</v>
      </c>
      <c r="D20" s="29"/>
      <c r="E20" s="30">
        <f>SUM(E18:E19)</f>
        <v>0</v>
      </c>
      <c r="F20" s="29"/>
      <c r="G20" s="30">
        <f>SUM(G18:G19)</f>
        <v>0</v>
      </c>
      <c r="H20" s="29"/>
      <c r="I20" s="30">
        <f>SUM(I18:I19)</f>
        <v>0</v>
      </c>
      <c r="J20" s="29"/>
      <c r="K20" s="30">
        <f>SUM(K18:K19)</f>
        <v>1612000</v>
      </c>
      <c r="L20" s="29"/>
      <c r="M20" s="30">
        <f>SUM(M18:M19)</f>
        <v>0</v>
      </c>
      <c r="N20" s="29"/>
      <c r="O20" s="30">
        <f>SUM(O18:O19)</f>
        <v>1612000</v>
      </c>
      <c r="P20" s="29"/>
      <c r="Q20" s="30">
        <f>SUM(Q18:Q19)</f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7"/>
      <c r="L21" s="18"/>
      <c r="M21" s="18"/>
      <c r="N21" s="18"/>
      <c r="O21" s="18"/>
      <c r="P21" s="18"/>
      <c r="Q21" s="18"/>
      <c r="R21" s="4"/>
      <c r="S21" s="4"/>
      <c r="T21" s="4"/>
      <c r="U21" s="4"/>
      <c r="V21" s="4"/>
      <c r="W21" s="4"/>
    </row>
    <row r="22" spans="1:23" s="5" customFormat="1" ht="13.5" customHeight="1">
      <c r="A22" s="18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27"/>
      <c r="L22" s="18"/>
      <c r="M22" s="18"/>
      <c r="N22" s="18"/>
      <c r="O22" s="18"/>
      <c r="P22" s="18"/>
      <c r="Q22" s="18"/>
      <c r="R22" s="4"/>
      <c r="S22" s="4"/>
      <c r="T22" s="4"/>
      <c r="U22" s="4"/>
      <c r="V22" s="4"/>
      <c r="W22" s="4"/>
    </row>
    <row r="23" spans="1:23" s="5" customFormat="1" ht="13.5" customHeight="1">
      <c r="A23" s="18" t="s">
        <v>43</v>
      </c>
      <c r="B23" s="18"/>
      <c r="C23" s="18">
        <v>44370</v>
      </c>
      <c r="D23" s="18"/>
      <c r="E23" s="18">
        <v>0</v>
      </c>
      <c r="F23" s="18"/>
      <c r="G23" s="18">
        <v>0</v>
      </c>
      <c r="H23" s="18"/>
      <c r="I23" s="18">
        <v>0</v>
      </c>
      <c r="J23" s="18"/>
      <c r="K23" s="42">
        <f>IF(SUM(C23:I23)=SUM(M23:Q23),SUM(C23:I23),SUM(M23:Q23)-SUM(C23:I23))</f>
        <v>44370</v>
      </c>
      <c r="L23" s="18"/>
      <c r="M23" s="18">
        <v>0</v>
      </c>
      <c r="N23" s="18"/>
      <c r="O23" s="18">
        <v>44370</v>
      </c>
      <c r="P23" s="18"/>
      <c r="Q23" s="18">
        <v>0</v>
      </c>
      <c r="R23" s="4"/>
      <c r="S23" s="4"/>
      <c r="T23" s="4"/>
      <c r="U23" s="4"/>
      <c r="V23" s="4"/>
      <c r="W23" s="4"/>
    </row>
    <row r="24" spans="1:23" s="5" customFormat="1" ht="13.5" customHeight="1">
      <c r="A24" s="18" t="s">
        <v>39</v>
      </c>
      <c r="B24" s="18"/>
      <c r="C24" s="35">
        <v>-5625</v>
      </c>
      <c r="D24" s="18"/>
      <c r="E24" s="35">
        <v>0</v>
      </c>
      <c r="F24" s="18"/>
      <c r="G24" s="35">
        <v>0</v>
      </c>
      <c r="H24" s="18"/>
      <c r="I24" s="35">
        <v>5625</v>
      </c>
      <c r="J24" s="18"/>
      <c r="K24" s="36">
        <f>IF(SUM(C24:I24)=SUM(M24:Q24),SUM(C24:I24),SUM(M24:Q24)-SUM(C24:I24))</f>
        <v>0</v>
      </c>
      <c r="L24" s="18"/>
      <c r="M24" s="35">
        <v>0</v>
      </c>
      <c r="N24" s="18"/>
      <c r="O24" s="35">
        <v>0</v>
      </c>
      <c r="P24" s="18"/>
      <c r="Q24" s="35">
        <v>0</v>
      </c>
      <c r="R24" s="4"/>
      <c r="S24" s="4"/>
      <c r="T24" s="4"/>
      <c r="U24" s="4"/>
      <c r="V24" s="4"/>
      <c r="W24" s="4"/>
    </row>
    <row r="25" spans="1:23" s="5" customFormat="1" ht="13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7"/>
      <c r="L25" s="18"/>
      <c r="M25" s="18"/>
      <c r="N25" s="18"/>
      <c r="O25" s="18"/>
      <c r="P25" s="18"/>
      <c r="Q25" s="18"/>
      <c r="R25" s="4"/>
      <c r="S25" s="4"/>
      <c r="T25" s="4"/>
      <c r="U25" s="4"/>
      <c r="V25" s="4"/>
      <c r="W25" s="4"/>
    </row>
    <row r="26" spans="1:23" s="5" customFormat="1" ht="13.5" customHeight="1">
      <c r="A26" s="18" t="s">
        <v>40</v>
      </c>
      <c r="B26" s="18"/>
      <c r="C26" s="35">
        <f>SUM(C23:C24)</f>
        <v>38745</v>
      </c>
      <c r="D26" s="18"/>
      <c r="E26" s="35">
        <f>SUM(E23:E24)</f>
        <v>0</v>
      </c>
      <c r="F26" s="18"/>
      <c r="G26" s="35">
        <f>SUM(G23:G24)</f>
        <v>0</v>
      </c>
      <c r="H26" s="18"/>
      <c r="I26" s="35">
        <f>SUM(I23:I24)</f>
        <v>5625</v>
      </c>
      <c r="J26" s="18"/>
      <c r="K26" s="35">
        <f>SUM(K23:K24)</f>
        <v>44370</v>
      </c>
      <c r="L26" s="18"/>
      <c r="M26" s="35">
        <f>SUM(M23:M24)</f>
        <v>0</v>
      </c>
      <c r="N26" s="18"/>
      <c r="O26" s="35">
        <f>SUM(O23:O24)</f>
        <v>44370</v>
      </c>
      <c r="P26" s="18"/>
      <c r="Q26" s="35">
        <f>SUM(Q23:Q24)</f>
        <v>0</v>
      </c>
      <c r="R26" s="4"/>
      <c r="S26" s="4"/>
      <c r="T26" s="4"/>
      <c r="U26" s="4"/>
      <c r="V26" s="4"/>
      <c r="W26" s="4"/>
    </row>
    <row r="27" spans="1:23" s="5" customFormat="1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7"/>
      <c r="L27" s="18"/>
      <c r="M27" s="18"/>
      <c r="N27" s="18"/>
      <c r="O27" s="18"/>
      <c r="P27" s="18"/>
      <c r="Q27" s="18"/>
      <c r="R27" s="4"/>
      <c r="S27" s="4"/>
      <c r="T27" s="4"/>
      <c r="U27" s="4"/>
      <c r="V27" s="4"/>
      <c r="W27" s="4"/>
    </row>
    <row r="28" spans="1:23" s="5" customFormat="1" ht="13.5" customHeight="1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27"/>
      <c r="L28" s="18"/>
      <c r="M28" s="18"/>
      <c r="N28" s="18"/>
      <c r="O28" s="18"/>
      <c r="P28" s="18"/>
      <c r="Q28" s="18"/>
      <c r="R28" s="4"/>
      <c r="S28" s="4"/>
      <c r="T28" s="4"/>
      <c r="U28" s="4"/>
      <c r="V28" s="4"/>
      <c r="W28" s="4"/>
    </row>
    <row r="29" spans="1:23" s="5" customFormat="1" ht="13.5" customHeight="1">
      <c r="A29" s="18" t="s">
        <v>25</v>
      </c>
      <c r="B29" s="24" t="s">
        <v>12</v>
      </c>
      <c r="C29" s="18">
        <v>0</v>
      </c>
      <c r="D29" s="27"/>
      <c r="E29" s="18">
        <v>0</v>
      </c>
      <c r="F29" s="27"/>
      <c r="G29" s="18">
        <v>100915</v>
      </c>
      <c r="H29" s="27"/>
      <c r="I29" s="27">
        <v>326505</v>
      </c>
      <c r="J29" s="27"/>
      <c r="K29" s="27">
        <f>IF(SUM(C29:I29)=SUM(M29:Q29),SUM(C29:I29),SUM(M29:Q29)-SUM(C29:I29))</f>
        <v>427420</v>
      </c>
      <c r="L29" s="27"/>
      <c r="M29" s="27">
        <v>396064</v>
      </c>
      <c r="N29" s="27"/>
      <c r="O29" s="27">
        <v>31356</v>
      </c>
      <c r="P29" s="27"/>
      <c r="Q29" s="18">
        <v>0</v>
      </c>
      <c r="R29" s="4"/>
      <c r="S29" s="4"/>
      <c r="T29" s="4"/>
      <c r="U29" s="4"/>
      <c r="V29" s="4"/>
      <c r="W29" s="4"/>
    </row>
    <row r="30" spans="1:23" s="5" customFormat="1" ht="13.5" customHeight="1">
      <c r="A30" s="18" t="s">
        <v>26</v>
      </c>
      <c r="B30" s="24"/>
      <c r="C30" s="18">
        <v>0</v>
      </c>
      <c r="D30" s="18"/>
      <c r="E30" s="18">
        <v>0</v>
      </c>
      <c r="F30" s="18"/>
      <c r="G30" s="18">
        <v>0</v>
      </c>
      <c r="H30" s="18"/>
      <c r="I30" s="18">
        <v>505148</v>
      </c>
      <c r="J30" s="18"/>
      <c r="K30" s="27">
        <f aca="true" t="shared" si="0" ref="K30:K51">IF(SUM(C30:I30)=SUM(M30:Q30),SUM(C30:I30),SUM(M30:Q30)-SUM(C30:I30))</f>
        <v>505148</v>
      </c>
      <c r="L30" s="18"/>
      <c r="M30" s="18">
        <v>489968</v>
      </c>
      <c r="N30" s="18"/>
      <c r="O30" s="18">
        <v>15180</v>
      </c>
      <c r="P30" s="18"/>
      <c r="Q30" s="18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8" t="s">
        <v>24</v>
      </c>
      <c r="B31" s="24" t="s">
        <v>12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v>16655</v>
      </c>
      <c r="J31" s="18"/>
      <c r="K31" s="27">
        <f t="shared" si="0"/>
        <v>16655</v>
      </c>
      <c r="L31" s="18"/>
      <c r="M31" s="18">
        <v>0</v>
      </c>
      <c r="N31" s="18"/>
      <c r="O31" s="18">
        <v>16655</v>
      </c>
      <c r="P31" s="18"/>
      <c r="Q31" s="18">
        <v>0</v>
      </c>
      <c r="R31" s="4"/>
      <c r="S31" s="4"/>
      <c r="T31" s="4"/>
      <c r="U31" s="4"/>
      <c r="V31" s="4"/>
      <c r="W31" s="4"/>
    </row>
    <row r="32" spans="1:23" s="5" customFormat="1" ht="13.5" customHeight="1">
      <c r="A32" s="18" t="s">
        <v>18</v>
      </c>
      <c r="B32" s="24"/>
      <c r="C32" s="18">
        <v>0</v>
      </c>
      <c r="D32" s="18"/>
      <c r="E32" s="18">
        <v>0</v>
      </c>
      <c r="F32" s="18"/>
      <c r="G32" s="18">
        <v>0</v>
      </c>
      <c r="H32" s="18"/>
      <c r="I32" s="18">
        <v>160</v>
      </c>
      <c r="J32" s="18"/>
      <c r="K32" s="27">
        <f t="shared" si="0"/>
        <v>160</v>
      </c>
      <c r="L32" s="18"/>
      <c r="M32" s="18">
        <v>0</v>
      </c>
      <c r="N32" s="18"/>
      <c r="O32" s="18">
        <v>160</v>
      </c>
      <c r="P32" s="18"/>
      <c r="Q32" s="18">
        <v>0</v>
      </c>
      <c r="R32" s="4"/>
      <c r="S32" s="4"/>
      <c r="T32" s="4"/>
      <c r="U32" s="4"/>
      <c r="V32" s="4"/>
      <c r="W32" s="4"/>
    </row>
    <row r="33" spans="1:23" s="5" customFormat="1" ht="13.5" customHeight="1">
      <c r="A33" s="18" t="s">
        <v>19</v>
      </c>
      <c r="B33" s="24" t="s">
        <v>12</v>
      </c>
      <c r="C33" s="18">
        <v>0</v>
      </c>
      <c r="D33" s="18"/>
      <c r="E33" s="18">
        <v>0</v>
      </c>
      <c r="F33" s="18"/>
      <c r="G33" s="18">
        <v>0</v>
      </c>
      <c r="H33" s="18"/>
      <c r="I33" s="18">
        <v>677013</v>
      </c>
      <c r="J33" s="18"/>
      <c r="K33" s="27">
        <f t="shared" si="0"/>
        <v>677013</v>
      </c>
      <c r="L33" s="18"/>
      <c r="M33" s="18">
        <v>476245</v>
      </c>
      <c r="N33" s="18"/>
      <c r="O33" s="18">
        <v>200768</v>
      </c>
      <c r="P33" s="18"/>
      <c r="Q33" s="18">
        <v>0</v>
      </c>
      <c r="R33" s="4"/>
      <c r="S33" s="4"/>
      <c r="T33" s="4"/>
      <c r="U33" s="4"/>
      <c r="V33" s="4"/>
      <c r="W33" s="4"/>
    </row>
    <row r="34" spans="1:23" s="5" customFormat="1" ht="13.5" customHeight="1">
      <c r="A34" s="18" t="s">
        <v>27</v>
      </c>
      <c r="B34" s="24"/>
      <c r="C34" s="18">
        <v>0</v>
      </c>
      <c r="D34" s="18"/>
      <c r="E34" s="18">
        <v>0</v>
      </c>
      <c r="F34" s="18"/>
      <c r="G34" s="18">
        <v>0</v>
      </c>
      <c r="H34" s="18"/>
      <c r="I34" s="18">
        <v>333088</v>
      </c>
      <c r="J34" s="18"/>
      <c r="K34" s="27">
        <f t="shared" si="0"/>
        <v>333088</v>
      </c>
      <c r="L34" s="18"/>
      <c r="M34" s="18">
        <v>328302</v>
      </c>
      <c r="N34" s="18"/>
      <c r="O34" s="18">
        <v>4786</v>
      </c>
      <c r="P34" s="18"/>
      <c r="Q34" s="18">
        <v>0</v>
      </c>
      <c r="R34" s="4"/>
      <c r="S34" s="4"/>
      <c r="T34" s="4"/>
      <c r="U34" s="4"/>
      <c r="V34" s="4"/>
      <c r="W34" s="4"/>
    </row>
    <row r="35" spans="1:23" s="5" customFormat="1" ht="13.5" customHeight="1">
      <c r="A35" s="18" t="s">
        <v>20</v>
      </c>
      <c r="B35" s="24" t="s">
        <v>12</v>
      </c>
      <c r="C35" s="18">
        <v>0</v>
      </c>
      <c r="D35" s="18"/>
      <c r="E35" s="18">
        <v>0</v>
      </c>
      <c r="F35" s="18"/>
      <c r="G35" s="18">
        <v>0</v>
      </c>
      <c r="H35" s="18"/>
      <c r="I35" s="18">
        <v>588996</v>
      </c>
      <c r="J35" s="18"/>
      <c r="K35" s="27">
        <f t="shared" si="0"/>
        <v>588996</v>
      </c>
      <c r="L35" s="18"/>
      <c r="M35" s="18">
        <v>579467</v>
      </c>
      <c r="N35" s="18"/>
      <c r="O35" s="31">
        <f>1+9528</f>
        <v>9529</v>
      </c>
      <c r="P35" s="18"/>
      <c r="Q35" s="18">
        <v>0</v>
      </c>
      <c r="R35" s="4"/>
      <c r="S35" s="4"/>
      <c r="T35" s="4"/>
      <c r="U35" s="4"/>
      <c r="V35" s="4"/>
      <c r="W35" s="4"/>
    </row>
    <row r="36" spans="1:23" s="5" customFormat="1" ht="13.5" customHeight="1">
      <c r="A36" s="18" t="s">
        <v>21</v>
      </c>
      <c r="B36" s="24" t="s">
        <v>12</v>
      </c>
      <c r="C36" s="18">
        <v>0</v>
      </c>
      <c r="D36" s="18"/>
      <c r="E36" s="18">
        <v>0</v>
      </c>
      <c r="F36" s="18"/>
      <c r="G36" s="18">
        <v>0</v>
      </c>
      <c r="H36" s="18"/>
      <c r="I36" s="18">
        <v>33</v>
      </c>
      <c r="J36" s="18"/>
      <c r="K36" s="27">
        <f t="shared" si="0"/>
        <v>33</v>
      </c>
      <c r="L36" s="18"/>
      <c r="M36" s="18">
        <v>0</v>
      </c>
      <c r="N36" s="18"/>
      <c r="O36" s="18">
        <v>33</v>
      </c>
      <c r="P36" s="18"/>
      <c r="Q36" s="18">
        <v>0</v>
      </c>
      <c r="R36" s="4"/>
      <c r="S36" s="4"/>
      <c r="T36" s="4"/>
      <c r="U36" s="4"/>
      <c r="V36" s="4"/>
      <c r="W36" s="4"/>
    </row>
    <row r="37" spans="1:23" s="5" customFormat="1" ht="13.5" customHeight="1">
      <c r="A37" s="18" t="s">
        <v>41</v>
      </c>
      <c r="B37" s="24"/>
      <c r="C37" s="18">
        <v>0</v>
      </c>
      <c r="D37" s="18"/>
      <c r="E37" s="18">
        <v>0</v>
      </c>
      <c r="F37" s="18"/>
      <c r="G37" s="18">
        <v>0</v>
      </c>
      <c r="H37" s="18"/>
      <c r="I37" s="18">
        <v>594530</v>
      </c>
      <c r="J37" s="18"/>
      <c r="K37" s="27">
        <f t="shared" si="0"/>
        <v>594530</v>
      </c>
      <c r="L37" s="18"/>
      <c r="M37" s="18">
        <v>0</v>
      </c>
      <c r="N37" s="18"/>
      <c r="O37" s="18">
        <v>594530</v>
      </c>
      <c r="P37" s="18"/>
      <c r="Q37" s="18">
        <v>0</v>
      </c>
      <c r="R37" s="4"/>
      <c r="S37" s="4"/>
      <c r="T37" s="4"/>
      <c r="U37" s="4"/>
      <c r="V37" s="4"/>
      <c r="W37" s="4"/>
    </row>
    <row r="38" spans="1:23" s="5" customFormat="1" ht="13.5" customHeight="1">
      <c r="A38" s="18" t="s">
        <v>22</v>
      </c>
      <c r="B38" s="24" t="s">
        <v>12</v>
      </c>
      <c r="C38" s="18">
        <v>0</v>
      </c>
      <c r="D38" s="18"/>
      <c r="E38" s="18">
        <v>0</v>
      </c>
      <c r="F38" s="18"/>
      <c r="G38" s="18">
        <v>0</v>
      </c>
      <c r="H38" s="18"/>
      <c r="I38" s="18">
        <f>2578276-1</f>
        <v>2578275</v>
      </c>
      <c r="J38" s="18"/>
      <c r="K38" s="27">
        <f t="shared" si="0"/>
        <v>2578275</v>
      </c>
      <c r="L38" s="18"/>
      <c r="M38" s="18">
        <v>2212266</v>
      </c>
      <c r="N38" s="18"/>
      <c r="O38" s="18">
        <f>366010-1</f>
        <v>366009</v>
      </c>
      <c r="P38" s="18"/>
      <c r="Q38" s="18">
        <v>0</v>
      </c>
      <c r="R38" s="4"/>
      <c r="S38" s="4"/>
      <c r="T38" s="4"/>
      <c r="U38" s="4"/>
      <c r="V38" s="4"/>
      <c r="W38" s="4"/>
    </row>
    <row r="39" spans="1:23" s="5" customFormat="1" ht="13.5" customHeight="1">
      <c r="A39" s="18" t="s">
        <v>23</v>
      </c>
      <c r="B39" s="24" t="s">
        <v>12</v>
      </c>
      <c r="C39" s="18">
        <v>0</v>
      </c>
      <c r="D39" s="18"/>
      <c r="E39" s="26">
        <v>0</v>
      </c>
      <c r="F39" s="18"/>
      <c r="G39" s="26">
        <v>0</v>
      </c>
      <c r="H39" s="18"/>
      <c r="I39" s="26">
        <v>85464</v>
      </c>
      <c r="J39" s="18"/>
      <c r="K39" s="30">
        <f t="shared" si="0"/>
        <v>85464</v>
      </c>
      <c r="L39" s="18"/>
      <c r="M39" s="26">
        <v>79392</v>
      </c>
      <c r="N39" s="18"/>
      <c r="O39" s="26">
        <v>6072</v>
      </c>
      <c r="P39" s="18"/>
      <c r="Q39" s="26">
        <v>0</v>
      </c>
      <c r="R39" s="4"/>
      <c r="S39" s="4"/>
      <c r="T39" s="4"/>
      <c r="U39" s="4"/>
      <c r="V39" s="4"/>
      <c r="W39" s="4"/>
    </row>
    <row r="40" spans="1:23" s="5" customFormat="1" ht="13.5" customHeight="1">
      <c r="A40" s="18"/>
      <c r="B40" s="24"/>
      <c r="C40" s="25"/>
      <c r="D40" s="18"/>
      <c r="E40" s="19"/>
      <c r="F40" s="19"/>
      <c r="G40" s="19"/>
      <c r="H40" s="19"/>
      <c r="I40" s="19"/>
      <c r="J40" s="19"/>
      <c r="K40" s="27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</row>
    <row r="41" spans="1:23" s="5" customFormat="1" ht="13.5" customHeight="1">
      <c r="A41" s="18" t="s">
        <v>15</v>
      </c>
      <c r="B41" s="24" t="s">
        <v>12</v>
      </c>
      <c r="C41" s="26">
        <f>SUM(C29:C39)</f>
        <v>0</v>
      </c>
      <c r="D41" s="18"/>
      <c r="E41" s="26">
        <f>SUM(E29:E39)</f>
        <v>0</v>
      </c>
      <c r="F41" s="18"/>
      <c r="G41" s="26">
        <f>SUM(G29:G39)</f>
        <v>100915</v>
      </c>
      <c r="H41" s="18"/>
      <c r="I41" s="26">
        <f>SUM(I29:I39)</f>
        <v>5705867</v>
      </c>
      <c r="J41" s="18"/>
      <c r="K41" s="30">
        <f t="shared" si="0"/>
        <v>5806782</v>
      </c>
      <c r="L41" s="18"/>
      <c r="M41" s="26">
        <f>SUM(M29:M39)</f>
        <v>4561704</v>
      </c>
      <c r="N41" s="18"/>
      <c r="O41" s="26">
        <f>SUM(O29:O39)</f>
        <v>1245078</v>
      </c>
      <c r="P41" s="18"/>
      <c r="Q41" s="26">
        <f>SUM(Q29:Q39)</f>
        <v>0</v>
      </c>
      <c r="R41" s="4"/>
      <c r="S41" s="4"/>
      <c r="T41" s="4"/>
      <c r="U41" s="4"/>
      <c r="V41" s="4"/>
      <c r="W41" s="4"/>
    </row>
    <row r="42" spans="1:23" s="5" customFormat="1" ht="13.5" customHeight="1">
      <c r="A42" s="18"/>
      <c r="B42" s="24" t="s">
        <v>12</v>
      </c>
      <c r="C42" s="18"/>
      <c r="D42" s="18"/>
      <c r="E42" s="18"/>
      <c r="F42" s="18"/>
      <c r="G42" s="18"/>
      <c r="H42" s="18"/>
      <c r="I42" s="18"/>
      <c r="J42" s="18"/>
      <c r="K42" s="27"/>
      <c r="L42" s="18"/>
      <c r="M42" s="18"/>
      <c r="N42" s="18"/>
      <c r="O42" s="18"/>
      <c r="P42" s="18"/>
      <c r="Q42" s="18"/>
      <c r="R42" s="4"/>
      <c r="S42" s="4"/>
      <c r="T42" s="4"/>
      <c r="U42" s="4"/>
      <c r="V42" s="4"/>
      <c r="W42" s="4"/>
    </row>
    <row r="43" spans="1:23" s="5" customFormat="1" ht="13.5" customHeight="1">
      <c r="A43" s="18" t="s">
        <v>30</v>
      </c>
      <c r="B43" s="24" t="s">
        <v>12</v>
      </c>
      <c r="C43" s="26">
        <v>0</v>
      </c>
      <c r="D43" s="18"/>
      <c r="E43" s="26">
        <v>0</v>
      </c>
      <c r="F43" s="18"/>
      <c r="G43" s="26">
        <v>0</v>
      </c>
      <c r="H43" s="18"/>
      <c r="I43" s="26">
        <v>-4500000</v>
      </c>
      <c r="J43" s="18"/>
      <c r="K43" s="30">
        <f t="shared" si="0"/>
        <v>-4500000</v>
      </c>
      <c r="L43" s="18"/>
      <c r="M43" s="26">
        <v>-3738226</v>
      </c>
      <c r="N43" s="18"/>
      <c r="O43" s="26">
        <v>-761774</v>
      </c>
      <c r="P43" s="18"/>
      <c r="Q43" s="26">
        <v>0</v>
      </c>
      <c r="R43" s="4"/>
      <c r="S43" s="4"/>
      <c r="T43" s="4"/>
      <c r="U43" s="4"/>
      <c r="V43" s="4"/>
      <c r="W43" s="4"/>
    </row>
    <row r="44" spans="1:23" s="5" customFormat="1" ht="13.5" customHeight="1">
      <c r="A44" s="18"/>
      <c r="B44" s="24" t="s">
        <v>12</v>
      </c>
      <c r="C44" s="25"/>
      <c r="D44" s="18"/>
      <c r="E44" s="18"/>
      <c r="F44" s="18"/>
      <c r="G44" s="18"/>
      <c r="H44" s="18"/>
      <c r="I44" s="18"/>
      <c r="J44" s="18"/>
      <c r="K44" s="27"/>
      <c r="L44" s="18"/>
      <c r="M44" s="18"/>
      <c r="N44" s="18"/>
      <c r="O44" s="18"/>
      <c r="P44" s="18"/>
      <c r="Q44" s="19"/>
      <c r="R44" s="4"/>
      <c r="S44" s="4"/>
      <c r="T44" s="4"/>
      <c r="U44" s="4"/>
      <c r="V44" s="4"/>
      <c r="W44" s="4"/>
    </row>
    <row r="45" spans="1:23" s="5" customFormat="1" ht="13.5" customHeight="1">
      <c r="A45" s="18" t="s">
        <v>16</v>
      </c>
      <c r="B45" s="24" t="s">
        <v>12</v>
      </c>
      <c r="C45" s="26">
        <f>SUM(C41+C43)</f>
        <v>0</v>
      </c>
      <c r="D45" s="18"/>
      <c r="E45" s="26">
        <f>SUM(E41+E43)</f>
        <v>0</v>
      </c>
      <c r="F45" s="18"/>
      <c r="G45" s="26">
        <f>SUM(G41+G43)</f>
        <v>100915</v>
      </c>
      <c r="H45" s="18"/>
      <c r="I45" s="26">
        <f>SUM(I41:I43)</f>
        <v>1205867</v>
      </c>
      <c r="J45" s="18"/>
      <c r="K45" s="30">
        <f t="shared" si="0"/>
        <v>1306782</v>
      </c>
      <c r="L45" s="18"/>
      <c r="M45" s="26">
        <f>SUM(M41:M43)</f>
        <v>823478</v>
      </c>
      <c r="N45" s="18"/>
      <c r="O45" s="26">
        <f>SUM(O41:O43)</f>
        <v>483304</v>
      </c>
      <c r="P45" s="18"/>
      <c r="Q45" s="26">
        <f>SUM(Q41+Q43)</f>
        <v>0</v>
      </c>
      <c r="R45" s="4"/>
      <c r="S45" s="4"/>
      <c r="T45" s="4"/>
      <c r="U45" s="4"/>
      <c r="V45" s="4"/>
      <c r="W45" s="4"/>
    </row>
    <row r="46" spans="1:23" s="5" customFormat="1" ht="13.5" customHeight="1">
      <c r="A46" s="32"/>
      <c r="B46" s="24" t="s">
        <v>12</v>
      </c>
      <c r="C46" s="18"/>
      <c r="D46" s="18"/>
      <c r="E46" s="18"/>
      <c r="F46" s="18"/>
      <c r="G46" s="18"/>
      <c r="H46" s="18"/>
      <c r="I46" s="18"/>
      <c r="J46" s="18"/>
      <c r="K46" s="27"/>
      <c r="L46" s="18"/>
      <c r="M46" s="18"/>
      <c r="N46" s="18"/>
      <c r="O46" s="18"/>
      <c r="P46" s="18"/>
      <c r="Q46" s="18"/>
      <c r="R46" s="4"/>
      <c r="S46" s="4"/>
      <c r="T46" s="4"/>
      <c r="U46" s="4"/>
      <c r="V46" s="4"/>
      <c r="W46" s="4"/>
    </row>
    <row r="47" spans="1:23" s="5" customFormat="1" ht="13.5" customHeight="1">
      <c r="A47" s="18" t="s">
        <v>29</v>
      </c>
      <c r="B47" s="24"/>
      <c r="C47" s="26">
        <v>0</v>
      </c>
      <c r="D47" s="18"/>
      <c r="E47" s="26">
        <v>0</v>
      </c>
      <c r="F47" s="18"/>
      <c r="G47" s="26">
        <v>3000</v>
      </c>
      <c r="H47" s="18"/>
      <c r="I47" s="26">
        <v>0</v>
      </c>
      <c r="J47" s="18"/>
      <c r="K47" s="30">
        <f t="shared" si="0"/>
        <v>3000</v>
      </c>
      <c r="L47" s="18"/>
      <c r="M47" s="26">
        <v>0</v>
      </c>
      <c r="N47" s="18"/>
      <c r="O47" s="26">
        <v>3000</v>
      </c>
      <c r="P47" s="18"/>
      <c r="Q47" s="26">
        <v>0</v>
      </c>
      <c r="R47" s="4"/>
      <c r="S47" s="4"/>
      <c r="T47" s="4"/>
      <c r="U47" s="4"/>
      <c r="V47" s="4"/>
      <c r="W47" s="4"/>
    </row>
    <row r="48" spans="1:23" s="5" customFormat="1" ht="13.5" customHeight="1">
      <c r="A48" s="18"/>
      <c r="B48" s="24"/>
      <c r="C48" s="19"/>
      <c r="D48" s="18"/>
      <c r="E48" s="19"/>
      <c r="F48" s="18"/>
      <c r="G48" s="19"/>
      <c r="H48" s="18"/>
      <c r="I48" s="19"/>
      <c r="J48" s="18"/>
      <c r="K48" s="27"/>
      <c r="L48" s="18"/>
      <c r="M48" s="19"/>
      <c r="N48" s="18"/>
      <c r="O48" s="19"/>
      <c r="P48" s="18"/>
      <c r="Q48" s="19"/>
      <c r="R48" s="4"/>
      <c r="S48" s="4"/>
      <c r="T48" s="4"/>
      <c r="U48" s="4"/>
      <c r="V48" s="4"/>
      <c r="W48" s="4"/>
    </row>
    <row r="49" spans="1:23" s="5" customFormat="1" ht="13.5" customHeight="1">
      <c r="A49" s="18" t="s">
        <v>31</v>
      </c>
      <c r="B49" s="24" t="s">
        <v>12</v>
      </c>
      <c r="C49" s="26">
        <f>+C45+C20+C47+C26</f>
        <v>1650745</v>
      </c>
      <c r="D49" s="18"/>
      <c r="E49" s="26">
        <f>+E45+E20+E47+E26</f>
        <v>0</v>
      </c>
      <c r="F49" s="18"/>
      <c r="G49" s="26">
        <f>+G45+G20+G47+G26</f>
        <v>103915</v>
      </c>
      <c r="H49" s="18"/>
      <c r="I49" s="26">
        <f>I45+I20+I47+I26</f>
        <v>1211492</v>
      </c>
      <c r="J49" s="18"/>
      <c r="K49" s="30">
        <f>+K45+K20+K47+K26</f>
        <v>2966152</v>
      </c>
      <c r="L49" s="18"/>
      <c r="M49" s="26">
        <f>+M45+M20+M47+M26</f>
        <v>823478</v>
      </c>
      <c r="N49" s="18"/>
      <c r="O49" s="26">
        <f>+O45+O20+O47+O26</f>
        <v>2142674</v>
      </c>
      <c r="P49" s="18"/>
      <c r="Q49" s="26">
        <f>+Q45+Q20+Q47+Q26</f>
        <v>0</v>
      </c>
      <c r="R49" s="4"/>
      <c r="S49" s="4"/>
      <c r="T49" s="4"/>
      <c r="U49" s="4"/>
      <c r="V49" s="4"/>
      <c r="W49" s="4"/>
    </row>
    <row r="50" spans="1:23" s="5" customFormat="1" ht="13.5" customHeight="1">
      <c r="A50" s="18"/>
      <c r="B50" s="24" t="s">
        <v>12</v>
      </c>
      <c r="C50" s="18"/>
      <c r="D50" s="18"/>
      <c r="E50" s="18"/>
      <c r="F50" s="18"/>
      <c r="G50" s="18"/>
      <c r="H50" s="18"/>
      <c r="I50" s="18"/>
      <c r="J50" s="18"/>
      <c r="K50" s="27"/>
      <c r="L50" s="18"/>
      <c r="M50" s="18"/>
      <c r="N50" s="18"/>
      <c r="O50" s="18"/>
      <c r="P50" s="18"/>
      <c r="Q50" s="18"/>
      <c r="R50" s="4"/>
      <c r="S50" s="4"/>
      <c r="T50" s="4"/>
      <c r="U50" s="4"/>
      <c r="V50" s="4"/>
      <c r="W50" s="4"/>
    </row>
    <row r="51" spans="1:23" s="5" customFormat="1" ht="13.5" customHeight="1" thickBot="1">
      <c r="A51" s="18" t="s">
        <v>28</v>
      </c>
      <c r="B51" s="24" t="s">
        <v>12</v>
      </c>
      <c r="C51" s="33">
        <f>C49</f>
        <v>1650745</v>
      </c>
      <c r="D51" s="18"/>
      <c r="E51" s="33">
        <f>+E49</f>
        <v>0</v>
      </c>
      <c r="F51" s="18"/>
      <c r="G51" s="33">
        <f>+G49</f>
        <v>103915</v>
      </c>
      <c r="H51" s="18"/>
      <c r="I51" s="33">
        <f>+I49</f>
        <v>1211492</v>
      </c>
      <c r="J51" s="18"/>
      <c r="K51" s="34">
        <f t="shared" si="0"/>
        <v>2966152</v>
      </c>
      <c r="L51" s="18"/>
      <c r="M51" s="33">
        <f>+M49</f>
        <v>823478</v>
      </c>
      <c r="N51" s="18"/>
      <c r="O51" s="33">
        <f>+O49</f>
        <v>2142674</v>
      </c>
      <c r="P51" s="18"/>
      <c r="Q51" s="33">
        <f>+Q49</f>
        <v>0</v>
      </c>
      <c r="R51" s="4"/>
      <c r="S51" s="4"/>
      <c r="T51" s="4"/>
      <c r="U51" s="4"/>
      <c r="V51" s="4"/>
      <c r="W51" s="4"/>
    </row>
    <row r="52" spans="1:17" ht="14.25" thickTop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4" spans="1:2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sheetProtection/>
  <mergeCells count="6">
    <mergeCell ref="C6:Q6"/>
    <mergeCell ref="M10:Q10"/>
    <mergeCell ref="C10:I10"/>
    <mergeCell ref="A1:A8"/>
    <mergeCell ref="C3:Q3"/>
    <mergeCell ref="C5:Q5"/>
  </mergeCells>
  <conditionalFormatting sqref="A15:IV51">
    <cfRule type="expression" priority="3" dxfId="2" stopIfTrue="1">
      <formula>MOD(ROW(),2)=1</formula>
    </cfRule>
  </conditionalFormatting>
  <conditionalFormatting sqref="K1:K2 K4 K7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2010-10-07T19:08:22Z</cp:lastPrinted>
  <dcterms:modified xsi:type="dcterms:W3CDTF">2010-10-07T19:08:23Z</dcterms:modified>
  <cp:category/>
  <cp:version/>
  <cp:contentType/>
  <cp:contentStatus/>
</cp:coreProperties>
</file>